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35" windowWidth="11355" windowHeight="9720" firstSheet="2" activeTab="1"/>
  </bookViews>
  <sheets>
    <sheet name="OpenPg" sheetId="1" state="veryHidden" r:id="rId1"/>
    <sheet name="MainMenu" sheetId="2" r:id="rId2"/>
    <sheet name="ClosePg" sheetId="3" r:id="rId3"/>
    <sheet name="Departmental" sheetId="4" state="veryHidden" r:id="rId4"/>
    <sheet name="VendorList" sheetId="5" state="veryHidden" r:id="rId5"/>
    <sheet name="VendorGraph" sheetId="6" state="veryHidden" r:id="rId6"/>
    <sheet name="ReportOption" sheetId="7" state="veryHidden" r:id="rId7"/>
    <sheet name="VendorAllocation" sheetId="8" state="veryHidden" r:id="rId8"/>
    <sheet name="Default" sheetId="9" state="veryHidden" r:id="rId9"/>
    <sheet name="VC1" sheetId="10" state="veryHidden" r:id="rId10"/>
    <sheet name="Directions" sheetId="11" state="veryHidden" r:id="rId11"/>
    <sheet name="EntryHelp" sheetId="12" state="veryHidden" r:id="rId12"/>
    <sheet name="ContactUs" sheetId="13" state="veryHidden" r:id="rId13"/>
  </sheets>
  <definedNames>
    <definedName name="_xlnm.Print_Area" localSheetId="8">'Default'!$A$1:$D$75</definedName>
    <definedName name="_xlnm.Print_Area" localSheetId="3">'Departmental'!$A$1:$R$30</definedName>
    <definedName name="_xlnm.Print_Area" localSheetId="11">'EntryHelp'!$A$1:$O$66</definedName>
    <definedName name="_xlnm.Print_Area" localSheetId="7">'VendorAllocation'!$A$1:$M$72</definedName>
  </definedNames>
  <calcPr fullCalcOnLoad="1"/>
</workbook>
</file>

<file path=xl/comments10.xml><?xml version="1.0" encoding="utf-8"?>
<comments xmlns="http://schemas.openxmlformats.org/spreadsheetml/2006/main">
  <authors>
    <author>CHARLES S</author>
  </authors>
  <commentList>
    <comment ref="C8" authorId="0">
      <text>
        <r>
          <rPr>
            <b/>
            <sz val="8"/>
            <rFont val="Tahoma"/>
            <family val="0"/>
          </rPr>
          <t>CARRY FORWARD BALANCE:</t>
        </r>
        <r>
          <rPr>
            <sz val="8"/>
            <rFont val="Tahoma"/>
            <family val="0"/>
          </rPr>
          <t xml:space="preserve">
Balance of all department values entered for this specfic vendor or classification carried forward for completion.</t>
        </r>
      </text>
    </comment>
    <comment ref="C7" authorId="0">
      <text>
        <r>
          <rPr>
            <b/>
            <sz val="8"/>
            <rFont val="Tahoma"/>
            <family val="0"/>
          </rPr>
          <t>ENTRY DATE: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  <comment ref="D7" authorId="0">
      <text>
        <r>
          <rPr>
            <b/>
            <sz val="8"/>
            <rFont val="Tahoma"/>
            <family val="0"/>
          </rPr>
          <t>REFERENCE #: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  <comment ref="M7" authorId="0">
      <text>
        <r>
          <rPr>
            <b/>
            <sz val="8"/>
            <rFont val="Tahoma"/>
            <family val="0"/>
          </rPr>
          <t>COMMENTS: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8"/>
            <rFont val="Tahoma"/>
            <family val="2"/>
          </rPr>
          <t>Not</t>
        </r>
        <r>
          <rPr>
            <sz val="8"/>
            <rFont val="Tahoma"/>
            <family val="0"/>
          </rPr>
          <t xml:space="preserve"> a required entry field, reference point only when inputting data.</t>
        </r>
      </text>
    </comment>
  </commentList>
</comments>
</file>

<file path=xl/comments4.xml><?xml version="1.0" encoding="utf-8"?>
<comments xmlns="http://schemas.openxmlformats.org/spreadsheetml/2006/main">
  <authors>
    <author>CHARLES S</author>
  </authors>
  <commentList>
    <comment ref="C9" authorId="0">
      <text>
        <r>
          <rPr>
            <b/>
            <sz val="8"/>
            <rFont val="Tahoma"/>
            <family val="0"/>
          </rPr>
          <t>ITEMIZED ENTRY:</t>
        </r>
        <r>
          <rPr>
            <sz val="8"/>
            <rFont val="Tahoma"/>
            <family val="0"/>
          </rPr>
          <t xml:space="preserve">
Click the button next to the Vendor or Classification to access itemized entry screen.</t>
        </r>
      </text>
    </comment>
    <comment ref="B4" authorId="0">
      <text>
        <r>
          <rPr>
            <b/>
            <sz val="8"/>
            <rFont val="Tahoma"/>
            <family val="0"/>
          </rPr>
          <t>GENERAL LEDGER TOTAL:</t>
        </r>
        <r>
          <rPr>
            <sz val="8"/>
            <rFont val="Tahoma"/>
            <family val="0"/>
          </rPr>
          <t xml:space="preserve">
Enter General Ledger ending balance for each department which you will be reconciling. All non-reconciled balances default to miscellaneous balances. </t>
        </r>
        <r>
          <rPr>
            <b/>
            <sz val="8"/>
            <rFont val="Tahoma"/>
            <family val="2"/>
          </rPr>
          <t>Entry is required.</t>
        </r>
      </text>
    </comment>
    <comment ref="B5" authorId="0">
      <text>
        <r>
          <rPr>
            <b/>
            <sz val="8"/>
            <rFont val="Tahoma"/>
            <family val="0"/>
          </rPr>
          <t>DEPARTMENT NET SALES:</t>
        </r>
        <r>
          <rPr>
            <sz val="8"/>
            <rFont val="Tahoma"/>
            <family val="0"/>
          </rPr>
          <t xml:space="preserve">
Enter Net Sales figures for each department which you will be reconciling.
</t>
        </r>
        <r>
          <rPr>
            <b/>
            <sz val="8"/>
            <rFont val="Tahoma"/>
            <family val="2"/>
          </rPr>
          <t>Entry is required.</t>
        </r>
      </text>
    </comment>
    <comment ref="B6" authorId="0">
      <text>
        <r>
          <rPr>
            <b/>
            <sz val="8"/>
            <rFont val="Tahoma"/>
            <family val="0"/>
          </rPr>
          <t>GROSS PROFIT/INCOME:</t>
        </r>
        <r>
          <rPr>
            <sz val="8"/>
            <rFont val="Tahoma"/>
            <family val="0"/>
          </rPr>
          <t xml:space="preserve">
Enter Gross Profit figures for each department which you will be reconciling.
</t>
        </r>
        <r>
          <rPr>
            <b/>
            <sz val="8"/>
            <rFont val="Tahoma"/>
            <family val="2"/>
          </rPr>
          <t>Entry is required.</t>
        </r>
      </text>
    </comment>
  </commentList>
</comments>
</file>

<file path=xl/comments5.xml><?xml version="1.0" encoding="utf-8"?>
<comments xmlns="http://schemas.openxmlformats.org/spreadsheetml/2006/main">
  <authors>
    <author>CHARLES S</author>
  </authors>
  <commentList>
    <comment ref="J10" authorId="0">
      <text>
        <r>
          <rPr>
            <b/>
            <sz val="8"/>
            <rFont val="Tahoma"/>
            <family val="0"/>
          </rPr>
          <t>DETAIL:</t>
        </r>
        <r>
          <rPr>
            <sz val="8"/>
            <rFont val="Tahoma"/>
            <family val="0"/>
          </rPr>
          <t xml:space="preserve">
Clicking on DETAIL will allow you to access a detailed Graph Summary page. Showing actual values &amp; graphs displaying, Dollar Values, % Gross Profit, and % Net Sales. You will be able to </t>
        </r>
        <r>
          <rPr>
            <b/>
            <sz val="8"/>
            <rFont val="Tahoma"/>
            <family val="2"/>
          </rPr>
          <t>PRINT</t>
        </r>
        <r>
          <rPr>
            <sz val="8"/>
            <rFont val="Tahoma"/>
            <family val="0"/>
          </rPr>
          <t xml:space="preserve"> a summary page.
</t>
        </r>
        <r>
          <rPr>
            <b/>
            <sz val="8"/>
            <rFont val="Tahoma"/>
            <family val="2"/>
          </rPr>
          <t>Note</t>
        </r>
        <r>
          <rPr>
            <sz val="8"/>
            <rFont val="Tahoma"/>
            <family val="0"/>
          </rPr>
          <t>: You must select the department of  interest, which is on the left, Complex, New, Used, etc.</t>
        </r>
      </text>
    </comment>
    <comment ref="A9" authorId="0">
      <text>
        <r>
          <rPr>
            <b/>
            <sz val="8"/>
            <rFont val="Tahoma"/>
            <family val="0"/>
          </rPr>
          <t>DEPARTMENT:</t>
        </r>
        <r>
          <rPr>
            <sz val="8"/>
            <rFont val="Tahoma"/>
            <family val="0"/>
          </rPr>
          <t xml:space="preserve">
Select the department which you would like to graph Expenditures, % of Gross Profit, % of Net Sales.</t>
        </r>
      </text>
    </comment>
    <comment ref="J7" authorId="0">
      <text>
        <r>
          <rPr>
            <b/>
            <sz val="8"/>
            <rFont val="Tahoma"/>
            <family val="0"/>
          </rPr>
          <t>DISPLAY OPTION:</t>
        </r>
        <r>
          <rPr>
            <sz val="8"/>
            <rFont val="Tahoma"/>
            <family val="0"/>
          </rPr>
          <t xml:space="preserve">
Select the way in which you would like to display the graph.  Dollar Values, % Gross Profit, or % Net Sales.</t>
        </r>
      </text>
    </comment>
    <comment ref="J4" authorId="0">
      <text>
        <r>
          <rPr>
            <b/>
            <sz val="8"/>
            <rFont val="Tahoma"/>
            <family val="0"/>
          </rPr>
          <t>SELECTION:</t>
        </r>
        <r>
          <rPr>
            <sz val="8"/>
            <rFont val="Tahoma"/>
            <family val="0"/>
          </rPr>
          <t xml:space="preserve">
Select the Classification or Vendor which you would like to be displayed.</t>
        </r>
      </text>
    </comment>
    <comment ref="G7" authorId="0">
      <text>
        <r>
          <rPr>
            <b/>
            <sz val="8"/>
            <rFont val="Tahoma"/>
            <family val="0"/>
          </rPr>
          <t>YEAR TO DATE:</t>
        </r>
        <r>
          <rPr>
            <sz val="8"/>
            <rFont val="Tahoma"/>
            <family val="0"/>
          </rPr>
          <t xml:space="preserve">
Total expenditure for the department or complex selected on the left. </t>
        </r>
      </text>
    </comment>
    <comment ref="B12" authorId="0">
      <text>
        <r>
          <rPr>
            <b/>
            <sz val="8"/>
            <rFont val="Tahoma"/>
            <family val="0"/>
          </rPr>
          <t>ALLOCATION:</t>
        </r>
        <r>
          <rPr>
            <sz val="8"/>
            <rFont val="Tahoma"/>
            <family val="0"/>
          </rPr>
          <t xml:space="preserve">
% of total expense for this Classification or Vendor allocated between departments.</t>
        </r>
      </text>
    </comment>
    <comment ref="AI2" authorId="0">
      <text>
        <r>
          <rPr>
            <b/>
            <sz val="8"/>
            <rFont val="Tahoma"/>
            <family val="0"/>
          </rPr>
          <t>ACTIVE MENU:</t>
        </r>
        <r>
          <rPr>
            <sz val="8"/>
            <rFont val="Tahoma"/>
            <family val="0"/>
          </rPr>
          <t xml:space="preserve">
0 = Return to Main Menu
1 = Return to Departmental Worksheet
Value assigned by Macros using Graph buttons</t>
        </r>
      </text>
    </comment>
  </commentList>
</comments>
</file>

<file path=xl/comments8.xml><?xml version="1.0" encoding="utf-8"?>
<comments xmlns="http://schemas.openxmlformats.org/spreadsheetml/2006/main">
  <authors>
    <author>CHARLES S</author>
  </authors>
  <commentList>
    <comment ref="L2" authorId="0">
      <text>
        <r>
          <rPr>
            <b/>
            <sz val="8"/>
            <rFont val="Tahoma"/>
            <family val="0"/>
          </rPr>
          <t>VARIANCE RANGE:</t>
        </r>
        <r>
          <rPr>
            <sz val="8"/>
            <rFont val="Tahoma"/>
            <family val="0"/>
          </rPr>
          <t xml:space="preserve">
You may enter dollar or % values within the Variance identification cells. This will provide color changes if a value exceeds your desired variance. </t>
        </r>
      </text>
    </comment>
    <comment ref="J4" authorId="0">
      <text>
        <r>
          <rPr>
            <b/>
            <sz val="8"/>
            <rFont val="Tahoma"/>
            <family val="0"/>
          </rPr>
          <t>HIGH VALUES:</t>
        </r>
        <r>
          <rPr>
            <sz val="8"/>
            <rFont val="Tahoma"/>
            <family val="0"/>
          </rPr>
          <t xml:space="preserve">
Normally entered as a</t>
        </r>
        <r>
          <rPr>
            <b/>
            <sz val="8"/>
            <rFont val="Tahoma"/>
            <family val="2"/>
          </rPr>
          <t xml:space="preserve"> positive</t>
        </r>
        <r>
          <rPr>
            <sz val="8"/>
            <rFont val="Tahoma"/>
            <family val="0"/>
          </rPr>
          <t xml:space="preserve"> value, will indicate an increase in monthly value.</t>
        </r>
      </text>
    </comment>
    <comment ref="J5" authorId="0">
      <text>
        <r>
          <rPr>
            <b/>
            <sz val="8"/>
            <rFont val="Tahoma"/>
            <family val="0"/>
          </rPr>
          <t>LOW VALUES:</t>
        </r>
        <r>
          <rPr>
            <sz val="8"/>
            <rFont val="Tahoma"/>
            <family val="0"/>
          </rPr>
          <t xml:space="preserve">
Normally entered as a</t>
        </r>
        <r>
          <rPr>
            <b/>
            <sz val="8"/>
            <rFont val="Tahoma"/>
            <family val="2"/>
          </rPr>
          <t xml:space="preserve"> negative</t>
        </r>
        <r>
          <rPr>
            <sz val="8"/>
            <rFont val="Tahoma"/>
            <family val="0"/>
          </rPr>
          <t xml:space="preserve"> value, will indicate an decrease in monthly value.</t>
        </r>
      </text>
    </comment>
  </commentList>
</comments>
</file>

<file path=xl/comments9.xml><?xml version="1.0" encoding="utf-8"?>
<comments xmlns="http://schemas.openxmlformats.org/spreadsheetml/2006/main">
  <authors>
    <author>CHARLES S</author>
  </authors>
  <commentList>
    <comment ref="B9" authorId="0">
      <text>
        <r>
          <rPr>
            <b/>
            <sz val="8"/>
            <rFont val="Tahoma"/>
            <family val="0"/>
          </rPr>
          <t xml:space="preserve">Classification or Vendor:
</t>
        </r>
        <r>
          <rPr>
            <sz val="8"/>
            <rFont val="Tahoma"/>
            <family val="2"/>
          </rPr>
          <t>Enter that Classification description title or the Vendor name which you will be segregating.</t>
        </r>
        <r>
          <rPr>
            <b/>
            <sz val="8"/>
            <rFont val="Tahoma"/>
            <family val="0"/>
          </rPr>
          <t xml:space="preserve">
Maximum Length: </t>
        </r>
        <r>
          <rPr>
            <sz val="8"/>
            <rFont val="Tahoma"/>
            <family val="0"/>
          </rPr>
          <t xml:space="preserve">25 Characters
</t>
        </r>
      </text>
    </comment>
    <comment ref="C10" authorId="0">
      <text>
        <r>
          <rPr>
            <b/>
            <sz val="8"/>
            <rFont val="Tahoma"/>
            <family val="0"/>
          </rPr>
          <t>Description:</t>
        </r>
        <r>
          <rPr>
            <sz val="8"/>
            <rFont val="Tahoma"/>
            <family val="2"/>
          </rPr>
          <t xml:space="preserve">
Enter a Classification description such as Misc. Office Supplies or a Specific Vendor Name.</t>
        </r>
        <r>
          <rPr>
            <b/>
            <sz val="8"/>
            <rFont val="Tahoma"/>
            <family val="0"/>
          </rPr>
          <t xml:space="preserve">
Maximum Length: </t>
        </r>
        <r>
          <rPr>
            <sz val="8"/>
            <rFont val="Tahoma"/>
            <family val="0"/>
          </rPr>
          <t xml:space="preserve">50 Characters per line.
</t>
        </r>
      </text>
    </comment>
    <comment ref="C5" authorId="0">
      <text>
        <r>
          <rPr>
            <b/>
            <sz val="8"/>
            <rFont val="Tahoma"/>
            <family val="0"/>
          </rPr>
          <t>Account Description:</t>
        </r>
        <r>
          <rPr>
            <sz val="8"/>
            <rFont val="Tahoma"/>
            <family val="2"/>
          </rPr>
          <t xml:space="preserve">
Enter the General Ledger Account name.
</t>
        </r>
        <r>
          <rPr>
            <b/>
            <sz val="8"/>
            <rFont val="Tahoma"/>
            <family val="0"/>
          </rPr>
          <t xml:space="preserve">Maximum Length: </t>
        </r>
        <r>
          <rPr>
            <sz val="8"/>
            <rFont val="Tahoma"/>
            <family val="0"/>
          </rPr>
          <t xml:space="preserve">50 Characters per line.
</t>
        </r>
      </text>
    </comment>
  </commentList>
</comments>
</file>

<file path=xl/sharedStrings.xml><?xml version="1.0" encoding="utf-8"?>
<sst xmlns="http://schemas.openxmlformats.org/spreadsheetml/2006/main" count="1390" uniqueCount="337">
  <si>
    <t>Y-T-D</t>
  </si>
  <si>
    <t>Total Dealership</t>
  </si>
  <si>
    <t>New Vehicle</t>
  </si>
  <si>
    <t>Used Vehicle</t>
  </si>
  <si>
    <t>Mechanical</t>
  </si>
  <si>
    <t>Body Shop</t>
  </si>
  <si>
    <t>Parts</t>
  </si>
  <si>
    <t>Lease &amp; Rental</t>
  </si>
  <si>
    <t>General &amp; Admin</t>
  </si>
  <si>
    <t>%</t>
  </si>
  <si>
    <t>Item Description</t>
  </si>
  <si>
    <t>New</t>
  </si>
  <si>
    <t>Used</t>
  </si>
  <si>
    <t>Mech</t>
  </si>
  <si>
    <t>Body</t>
  </si>
  <si>
    <t>L &amp; R</t>
  </si>
  <si>
    <t>G &amp; A</t>
  </si>
  <si>
    <t>Allocation</t>
  </si>
  <si>
    <t>1).</t>
  </si>
  <si>
    <t>Average Mth</t>
  </si>
  <si>
    <t>Total</t>
  </si>
  <si>
    <t>Entry Date</t>
  </si>
  <si>
    <t>Reference #</t>
  </si>
  <si>
    <t>DEPARTMENT NET SALES</t>
  </si>
  <si>
    <t>GROSS PROFIT/INCOME</t>
  </si>
  <si>
    <t>NEW</t>
  </si>
  <si>
    <t>VEHICLES</t>
  </si>
  <si>
    <t>USED</t>
  </si>
  <si>
    <t>MECHANICAL</t>
  </si>
  <si>
    <t>DEPARTMENT</t>
  </si>
  <si>
    <t xml:space="preserve">BODY </t>
  </si>
  <si>
    <t>SHOP</t>
  </si>
  <si>
    <t xml:space="preserve">PARTS &amp; </t>
  </si>
  <si>
    <t>ACCESSORIES</t>
  </si>
  <si>
    <t>LEASE &amp;</t>
  </si>
  <si>
    <t>RENTAL</t>
  </si>
  <si>
    <t>GENERAL &amp;</t>
  </si>
  <si>
    <t>% Exp.</t>
  </si>
  <si>
    <t>Total Expense</t>
  </si>
  <si>
    <t>ACTIVE MONTH</t>
  </si>
  <si>
    <t>CLASSIFICATION &amp; VENDOR LIST</t>
  </si>
  <si>
    <t>Ending Balance</t>
  </si>
  <si>
    <t>Comments</t>
  </si>
  <si>
    <t>T</t>
  </si>
  <si>
    <t>Departmental Allocation</t>
  </si>
  <si>
    <t>2).</t>
  </si>
  <si>
    <t>3).</t>
  </si>
  <si>
    <t>Graph Control</t>
  </si>
  <si>
    <t>New Vehicles</t>
  </si>
  <si>
    <t>Used Vehicles</t>
  </si>
  <si>
    <t>Complex Values</t>
  </si>
  <si>
    <t>General  &amp; Admin</t>
  </si>
  <si>
    <t>Cost</t>
  </si>
  <si>
    <t>Sales</t>
  </si>
  <si>
    <t>Gross</t>
  </si>
  <si>
    <t>Sales %</t>
  </si>
  <si>
    <t>Gross %</t>
  </si>
  <si>
    <t>$ Value</t>
  </si>
  <si>
    <t>CLASSIFICATION OR VENDOR LISTING</t>
  </si>
  <si>
    <t>AVERAGE</t>
  </si>
  <si>
    <t>Parts &amp; Access</t>
  </si>
  <si>
    <t>MONTHLY   DATA</t>
  </si>
  <si>
    <t xml:space="preserve">GRAPH </t>
  </si>
  <si>
    <t>Charted</t>
  </si>
  <si>
    <t>GROSS PROFIT SUMMARY VALUES</t>
  </si>
  <si>
    <t>NET SALES SUMMARY VALUES</t>
  </si>
  <si>
    <t>Complex</t>
  </si>
  <si>
    <t>TOTALS</t>
  </si>
  <si>
    <t>Name</t>
  </si>
  <si>
    <t>ACTIVE CHART TITLES</t>
  </si>
  <si>
    <t>Totals</t>
  </si>
  <si>
    <t>ZZZZZZZZZZZZZZZZZZZZZZZZZAAAAAAABBBBBBBCCCCCCCCCCD</t>
  </si>
  <si>
    <t>4).</t>
  </si>
  <si>
    <t>5).</t>
  </si>
  <si>
    <t>6).</t>
  </si>
  <si>
    <t>7).</t>
  </si>
  <si>
    <t>8).</t>
  </si>
  <si>
    <t>9).</t>
  </si>
  <si>
    <t>10).</t>
  </si>
  <si>
    <t>11).</t>
  </si>
  <si>
    <t>12).</t>
  </si>
  <si>
    <t>13).</t>
  </si>
  <si>
    <t>14).</t>
  </si>
  <si>
    <t>15).</t>
  </si>
  <si>
    <t>16).</t>
  </si>
  <si>
    <t>17).</t>
  </si>
  <si>
    <t>18).</t>
  </si>
  <si>
    <t>19).</t>
  </si>
  <si>
    <t>20).</t>
  </si>
  <si>
    <t>YEAR-TO-DATE</t>
  </si>
  <si>
    <t>Future graphing ideas my be to allow a projected budgeting graph line for comparisons to actual expenditures</t>
  </si>
  <si>
    <t>VENDOR LISTINGS FOR LIST BOX</t>
  </si>
  <si>
    <t>SELECTION</t>
  </si>
  <si>
    <t>Description:</t>
  </si>
  <si>
    <t>default page vendors &amp; classification pull to the Departmental &amp; Vendor List worksheets.</t>
  </si>
  <si>
    <t>List Box Control</t>
  </si>
  <si>
    <t>Current Date:</t>
  </si>
  <si>
    <t>Selected Chart Title</t>
  </si>
  <si>
    <t>Chart Names-DropDown</t>
  </si>
  <si>
    <t xml:space="preserve">FINANCIAL DATA </t>
  </si>
  <si>
    <t>ONLY CHART NAMES ARE</t>
  </si>
  <si>
    <t>FIXED VALUES</t>
  </si>
  <si>
    <t>DATE &amp; DEFAULT SETTINGS</t>
  </si>
  <si>
    <t>REPORTING OPTIONS</t>
  </si>
  <si>
    <t>CHART SELECTION OPTIONS</t>
  </si>
  <si>
    <t>Y Axis Name</t>
  </si>
  <si>
    <t>HINTS AND DIRECTIONS</t>
  </si>
  <si>
    <t>TEMPLATE DIRECTIONS</t>
  </si>
  <si>
    <t>CONTACT US &amp; FAQ's</t>
  </si>
  <si>
    <t>ADMINISTRATOR</t>
  </si>
  <si>
    <t>CONTACT US or REVIEW FAQ's</t>
  </si>
  <si>
    <t>Template Designer: Charles J. Schruefer</t>
  </si>
  <si>
    <t>E-Mail Address:</t>
  </si>
  <si>
    <t>templates@automotiveprofit.com</t>
  </si>
  <si>
    <t>Web Site Address:</t>
  </si>
  <si>
    <t>www.automotiveprofit.com</t>
  </si>
  <si>
    <t>Note, you may access our page by clicking on the above hyperlink, if presenting on-line.</t>
  </si>
  <si>
    <t>JOIN OUR COMMUNITY - POST QUESTIONS, GIVE SUGGESTS, AND READ RESPONSES.</t>
  </si>
  <si>
    <t>FIND OR OFFER INTERESTING LINKS.</t>
  </si>
  <si>
    <t>OFFER YOUR TEMPLATE IDEAS.</t>
  </si>
  <si>
    <t>REVIEW NEW PRODUCTS.</t>
  </si>
  <si>
    <t>TEMPLATE USAGE &amp; DIRECTIONS</t>
  </si>
  <si>
    <t>Key Reports</t>
  </si>
  <si>
    <t>As you use and review, the many easy to use templates available within this program you will find additional interesting and</t>
  </si>
  <si>
    <r>
      <t>KEY REPORTS</t>
    </r>
    <r>
      <rPr>
        <sz val="10"/>
        <rFont val="Arial"/>
        <family val="0"/>
      </rPr>
      <t xml:space="preserve"> addressed within these templates are:</t>
    </r>
  </si>
  <si>
    <t>Program &amp; Template Usage:</t>
  </si>
  <si>
    <t>The templates are designed to minimize and eliminate the need to duplicate research and work. You will find nearly</t>
  </si>
  <si>
    <r>
      <t xml:space="preserve">Note, Color coding plays a huge part in the program usage.  The only fields that a users inputs data are </t>
    </r>
    <r>
      <rPr>
        <b/>
        <sz val="10"/>
        <rFont val="Arial"/>
        <family val="2"/>
      </rPr>
      <t>YELLOW IN COLOR</t>
    </r>
    <r>
      <rPr>
        <sz val="10"/>
        <rFont val="Arial"/>
        <family val="0"/>
      </rPr>
      <t>.</t>
    </r>
  </si>
  <si>
    <t>These are the only cells that need to be filled-in, all others are either display or calculating cells. You will also notice that many</t>
  </si>
  <si>
    <t>cells will change in color if a potential error exist.</t>
  </si>
  <si>
    <t>Let it be know, these templates are not introducing earth-shaking techniques or scientific studies.  These are calculations and</t>
  </si>
  <si>
    <t>reports developed through time by such recognized organizations as the ® National Automobile Dealers Association and Dealer</t>
  </si>
  <si>
    <t>groups. They provide you with in-depth information to help you understand why a situation may be occurring within your</t>
  </si>
  <si>
    <t>dealership.  The data generated within these reports just may provide the insight necessary to answer some of those mystic</t>
  </si>
  <si>
    <t>questions allowing you to make corrective measure before it's to late.</t>
  </si>
  <si>
    <t>HOW TO GET STARTED</t>
  </si>
  <si>
    <t>SETUP DEFAULT SETTINGS</t>
  </si>
  <si>
    <t>Step 1:</t>
  </si>
  <si>
    <t>Step 2:</t>
  </si>
  <si>
    <r>
      <t>EXCEL HINT:</t>
    </r>
    <r>
      <rPr>
        <sz val="8"/>
        <rFont val="Arial"/>
        <family val="2"/>
      </rPr>
      <t xml:space="preserve">   You can add numbers as you type them within a cell. This is a useful feature since some input</t>
    </r>
  </si>
  <si>
    <t>cells do require you to add several general ledger account values together to arrive at a balance sheet total.</t>
  </si>
  <si>
    <r>
      <t xml:space="preserve">E.G., </t>
    </r>
    <r>
      <rPr>
        <sz val="8"/>
        <rFont val="Arial"/>
        <family val="2"/>
      </rPr>
      <t>Type values as such:</t>
    </r>
    <r>
      <rPr>
        <b/>
        <sz val="8"/>
        <rFont val="Arial"/>
        <family val="0"/>
      </rPr>
      <t xml:space="preserve">  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=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100</t>
    </r>
    <r>
      <rPr>
        <b/>
        <sz val="8"/>
        <rFont val="Arial"/>
        <family val="0"/>
      </rPr>
      <t xml:space="preserve"> </t>
    </r>
    <r>
      <rPr>
        <b/>
        <sz val="12"/>
        <rFont val="Arial"/>
        <family val="2"/>
      </rPr>
      <t>+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200 in cell to arrive at the result 300</t>
    </r>
  </si>
  <si>
    <t>TEMPLATES DESIGNED BY: CHARLES SCHRUEFER</t>
  </si>
  <si>
    <t>EDIT G/L ACCOUNT DATA</t>
  </si>
  <si>
    <t>ACCOUNT DESCRIPTION</t>
  </si>
  <si>
    <t>Select Time Frame</t>
  </si>
  <si>
    <t>TOTAL GENERAL LEDGER MONTHLY EXPENSE PER DEPARTMENT</t>
  </si>
  <si>
    <t>SELECTED TIME FRAME</t>
  </si>
  <si>
    <t>YEARS</t>
  </si>
  <si>
    <t>LIST BOX VALUES</t>
  </si>
  <si>
    <t>JANUARY-DECEMBER</t>
  </si>
  <si>
    <t>FEBRUARY-JANUARY</t>
  </si>
  <si>
    <t>MARCH-FEBRUARY</t>
  </si>
  <si>
    <t>APRIL-MARCH</t>
  </si>
  <si>
    <t>MAY-APRIL</t>
  </si>
  <si>
    <t>JUNE-MAY</t>
  </si>
  <si>
    <t>JULY-JUNE</t>
  </si>
  <si>
    <t>AUGUST-JULY</t>
  </si>
  <si>
    <t>SEPTEMBER-AUGUST</t>
  </si>
  <si>
    <t>OCTOBER-SEPTEMBER</t>
  </si>
  <si>
    <t>NOVEMBER-OCTOBER</t>
  </si>
  <si>
    <t>DECEMBER-NOVEMBER</t>
  </si>
  <si>
    <t>PROGRAM</t>
  </si>
  <si>
    <t>REFERENCE LIST</t>
  </si>
  <si>
    <t>GENERAL LEDGER TOTALS</t>
  </si>
  <si>
    <t>NET SALES TOTALS</t>
  </si>
  <si>
    <t>GROSS PROFIT TOTALS</t>
  </si>
  <si>
    <t>% NET SALES TOTALS</t>
  </si>
  <si>
    <t>% GROSS PROFIT TOTALS</t>
  </si>
  <si>
    <t>GRAPH DATA</t>
  </si>
  <si>
    <t>DEPARTMENTS</t>
  </si>
  <si>
    <t>AVG. MONTHLY</t>
  </si>
  <si>
    <t>Y-T-D   GROSS PROFIT</t>
  </si>
  <si>
    <t>Y-T-D   NET SALES</t>
  </si>
  <si>
    <t>Y-T-D   COST</t>
  </si>
  <si>
    <t>ACTIVE MENU</t>
  </si>
  <si>
    <t>ACTIVE MONTH &amp; COLUMN</t>
  </si>
  <si>
    <t>BASE ACCOUNT ANALYSIS REPORT SUMMARY</t>
  </si>
  <si>
    <t>ANALYSIS SUMMARY REPORT</t>
  </si>
  <si>
    <t>TIME PERIOD</t>
  </si>
  <si>
    <t>Year-To-Date</t>
  </si>
  <si>
    <t>DETAILED VENDOR REPORT</t>
  </si>
  <si>
    <t>Total Departmental Dollar Allocation - PER VENDOR</t>
  </si>
  <si>
    <t>DEPARTMENTAL ALLOCATION</t>
  </si>
  <si>
    <t>CLASSIFICATION LISTING</t>
  </si>
  <si>
    <t>Active Column Value</t>
  </si>
  <si>
    <t>TOTAL</t>
  </si>
  <si>
    <t>YEAR TO DATE</t>
  </si>
  <si>
    <t>MTHLY VENDOR</t>
  </si>
  <si>
    <t>TOTAL DOLLARS</t>
  </si>
  <si>
    <t>Total Dollars Allocated Per Department</t>
  </si>
  <si>
    <t>Total % of Dollars Allocated Per Department</t>
  </si>
  <si>
    <t>Total Monthly</t>
  </si>
  <si>
    <t>MONTHLY</t>
  </si>
  <si>
    <t>Average Mthly</t>
  </si>
  <si>
    <t>Variance</t>
  </si>
  <si>
    <t>Variance Range</t>
  </si>
  <si>
    <t>High</t>
  </si>
  <si>
    <t>Low</t>
  </si>
  <si>
    <t>Dollar Value</t>
  </si>
  <si>
    <t>% Value</t>
  </si>
  <si>
    <t>Monthly Avg.</t>
  </si>
  <si>
    <t>PERCENTAGES TOTAL based on Total $'s</t>
  </si>
  <si>
    <t>INFINITY BROADCASTING1ABC</t>
  </si>
  <si>
    <t>internal expense classification within a general ledger account.</t>
  </si>
  <si>
    <t>what you are paying a specific vendor or if a relationship between sales and gross profit exist.</t>
  </si>
  <si>
    <t>The intentions of these Excel templates are to simplify the somewhat time-consuming and rarely done process of</t>
  </si>
  <si>
    <t>year-to-date worksheet. Capable of displaying graphs which allow you to determine if there is a relationship between</t>
  </si>
  <si>
    <t>Net Sales or Gross Profit.</t>
  </si>
  <si>
    <t>They are designed for everyone from a beginner to the top financial consultant for presentation to upper management.</t>
  </si>
  <si>
    <t>address and budget expenses, retaining gross profit to successfully fund the growth of a business. You will also find</t>
  </si>
  <si>
    <t>of expenses.</t>
  </si>
  <si>
    <t>By using the templates provided one will be able to assess the true financial condition of their organization and properly</t>
  </si>
  <si>
    <t>that this form of analysis will be of great assistances in identifying potential errors, omissions or the misallocation</t>
  </si>
  <si>
    <t xml:space="preserve">regrouping. These templates will in a sophisticated manner, yet easily understood manner store data on a month-to-month, </t>
  </si>
  <si>
    <t>The main goal when regrouping is to adequately identify the creeping expenses of either an outside vendor or an</t>
  </si>
  <si>
    <t>By using the templates provided, controlling expenses or rephrased as Retaining Profit is much easier if you know</t>
  </si>
  <si>
    <t>Bottom line, when the question is asked, "Where can we cut expenses?", you will answer with an understandable analysis.</t>
  </si>
  <si>
    <t>General Comments - Base Cost Analysis:</t>
  </si>
  <si>
    <t xml:space="preserve">Detailed Vendor &amp; Classification Reports &amp; Graphs (Per Department, related to Net Sales &amp; Gross Profit) </t>
  </si>
  <si>
    <t>Department Allocation Reporting, Cost and Percentage distributions</t>
  </si>
  <si>
    <t>DEPARTMENT ALLOCATION REPORT</t>
  </si>
  <si>
    <t>MONTHLY DETAILED ANALYSIS WORKSHEET</t>
  </si>
  <si>
    <t>Monthly Detailed Analysis Worksheet ( 12 Rolling Months, including Year-to-Date )</t>
  </si>
  <si>
    <t>Program Note:</t>
  </si>
  <si>
    <t>Depending on the level of in-depth analysis you desire, you may complete a full years analysis of your financial data or simply</t>
  </si>
  <si>
    <t>begin at the current month and move forward. The more data you retain the better your budgeting capabilities become. Such</t>
  </si>
  <si>
    <t>as, comparing month-by-month, prior year to current, same month prior year, etc.</t>
  </si>
  <si>
    <t>Summarized Monthly &amp; Year-to-Date Analysis Report (Related to Net Sales &amp; Gross Profit)</t>
  </si>
  <si>
    <t>useful calculations and reports not mentioned below. This program will allow you to track 20 specific Vendors or classifications.</t>
  </si>
  <si>
    <t>Note, these worksheets need not be limited to expenses only, With a little creativity they may be used</t>
  </si>
  <si>
    <t>for tracking data within many General Ledger accounts, such as Sales, Cost-of-Sales, Prepays, Cash, etc.</t>
  </si>
  <si>
    <t>An example of a classification being; Misc. Shop Tools, other than Manufacturer Special Tools. More detail below.</t>
  </si>
  <si>
    <r>
      <t xml:space="preserve">First decide what </t>
    </r>
    <r>
      <rPr>
        <u val="single"/>
        <sz val="10"/>
        <rFont val="Arial"/>
        <family val="2"/>
      </rPr>
      <t>General Ledger Account</t>
    </r>
    <r>
      <rPr>
        <sz val="10"/>
        <rFont val="Arial"/>
        <family val="0"/>
      </rPr>
      <t xml:space="preserve"> and </t>
    </r>
    <r>
      <rPr>
        <u val="single"/>
        <sz val="10"/>
        <rFont val="Arial"/>
        <family val="2"/>
      </rPr>
      <t xml:space="preserve">Financial Period </t>
    </r>
    <r>
      <rPr>
        <sz val="10"/>
        <rFont val="Arial"/>
        <family val="0"/>
      </rPr>
      <t>you would like to analysis, year-to-date</t>
    </r>
  </si>
  <si>
    <t>of your fiscal period. Usually, January of the current year.</t>
  </si>
  <si>
    <t>or current month forward. Suggested idea would be this years monthly activity, starting with the 1st month</t>
  </si>
  <si>
    <r>
      <t xml:space="preserve">From the main menu "click" on the </t>
    </r>
    <r>
      <rPr>
        <b/>
        <sz val="10"/>
        <rFont val="Arial"/>
        <family val="2"/>
      </rPr>
      <t>DATE &amp; DEFAULT SETTINGS</t>
    </r>
    <r>
      <rPr>
        <sz val="10"/>
        <rFont val="Arial"/>
        <family val="0"/>
      </rPr>
      <t xml:space="preserve"> routine/worksheet button, and on the</t>
    </r>
  </si>
  <si>
    <r>
      <t xml:space="preserve">This routine populates all worksheets &amp; graphs with dates, </t>
    </r>
    <r>
      <rPr>
        <b/>
        <sz val="10"/>
        <rFont val="Arial"/>
        <family val="2"/>
      </rPr>
      <t>it is required.</t>
    </r>
  </si>
  <si>
    <r>
      <t xml:space="preserve">* </t>
    </r>
    <r>
      <rPr>
        <u val="single"/>
        <sz val="10"/>
        <rFont val="Arial"/>
        <family val="2"/>
      </rPr>
      <t>Financial Period</t>
    </r>
    <r>
      <rPr>
        <sz val="10"/>
        <rFont val="Arial"/>
        <family val="0"/>
      </rPr>
      <t>, data input may begin with current month, prior months data may be inputted as time permits.</t>
    </r>
  </si>
  <si>
    <t>of printing out the detailed general ledger data for all departments within the desired time frame.</t>
  </si>
  <si>
    <t>Step 3:</t>
  </si>
  <si>
    <r>
      <t xml:space="preserve">which vendors you would like to track for the </t>
    </r>
    <r>
      <rPr>
        <u val="single"/>
        <sz val="10"/>
        <rFont val="Arial"/>
        <family val="2"/>
      </rPr>
      <t>duration</t>
    </r>
    <r>
      <rPr>
        <sz val="10"/>
        <rFont val="Arial"/>
        <family val="0"/>
      </rPr>
      <t xml:space="preserve"> of using this reporting system.</t>
    </r>
  </si>
  <si>
    <r>
      <t xml:space="preserve">Within this workbook you are allowed to </t>
    </r>
    <r>
      <rPr>
        <b/>
        <sz val="10"/>
        <rFont val="Arial"/>
        <family val="2"/>
      </rPr>
      <t>TRACK UP-TO 20 VENDORS or CLASSIFICATIONS</t>
    </r>
    <r>
      <rPr>
        <sz val="10"/>
        <rFont val="Arial"/>
        <family val="0"/>
      </rPr>
      <t>, the remaining</t>
    </r>
  </si>
  <si>
    <r>
      <t xml:space="preserve">expensive or used vendors within this account for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departments.</t>
    </r>
  </si>
  <si>
    <r>
      <t xml:space="preserve">will </t>
    </r>
    <r>
      <rPr>
        <b/>
        <sz val="10"/>
        <rFont val="Arial"/>
        <family val="2"/>
      </rPr>
      <t>DEFAULT</t>
    </r>
    <r>
      <rPr>
        <sz val="10"/>
        <rFont val="Arial"/>
        <family val="0"/>
      </rPr>
      <t xml:space="preserve"> to a Miscellaneous Expense classification. A suggestion at this time, is select your 10 most</t>
    </r>
  </si>
  <si>
    <t>The idea here is not to limit yourself as you review in detail your general ledger accounts.</t>
  </si>
  <si>
    <r>
      <t xml:space="preserve">* </t>
    </r>
    <r>
      <rPr>
        <u val="single"/>
        <sz val="10"/>
        <rFont val="Arial"/>
        <family val="2"/>
      </rPr>
      <t>Top 10 Vendors</t>
    </r>
    <r>
      <rPr>
        <sz val="10"/>
        <rFont val="Arial"/>
        <family val="0"/>
      </rPr>
      <t>, you will be able to add Vendors or Classifications up-to 20 as you use the templates.</t>
    </r>
  </si>
  <si>
    <t xml:space="preserve">decision. Meaning at this point, while glancing at your detailed General Ledger reports you will have to decided </t>
  </si>
  <si>
    <r>
      <t xml:space="preserve">* </t>
    </r>
    <r>
      <rPr>
        <u val="single"/>
        <sz val="10"/>
        <rFont val="Arial"/>
        <family val="2"/>
      </rPr>
      <t>Internal Classifications</t>
    </r>
    <r>
      <rPr>
        <sz val="10"/>
        <rFont val="Arial"/>
        <family val="0"/>
      </rPr>
      <t>, are simply descriptions the you use instead of a vendor name. Solely for the purpose</t>
    </r>
  </si>
  <si>
    <t>of preventing the expense from defaulting to Miscellaneous expenses.</t>
  </si>
  <si>
    <t>Base Cost Analysis in its simplest terms is the regrouping of expenses departmentalized on the financial statement.</t>
  </si>
  <si>
    <t>easily complete these analysis reports</t>
  </si>
  <si>
    <t>all the calculations are completed with a click of a button and extensive help information is available. An Excel novice could</t>
  </si>
  <si>
    <r>
      <t>VERY BOTTOM</t>
    </r>
    <r>
      <rPr>
        <sz val="10"/>
        <rFont val="Arial"/>
        <family val="0"/>
      </rPr>
      <t xml:space="preserve"> of the page, select the</t>
    </r>
    <r>
      <rPr>
        <u val="single"/>
        <sz val="10"/>
        <rFont val="Arial"/>
        <family val="2"/>
      </rPr>
      <t xml:space="preserve"> Months and Year</t>
    </r>
    <r>
      <rPr>
        <sz val="10"/>
        <rFont val="Arial"/>
        <family val="0"/>
      </rPr>
      <t xml:space="preserve"> you will by analyzing current and future.</t>
    </r>
  </si>
  <si>
    <t>Step 4:</t>
  </si>
  <si>
    <t>concerning this vendor, explaining the service or product they provide.</t>
  </si>
  <si>
    <t>description, second the vendors names or classification descriptions. You may also enter two lines of description</t>
  </si>
  <si>
    <r>
      <t xml:space="preserve">On the </t>
    </r>
    <r>
      <rPr>
        <b/>
        <sz val="10"/>
        <rFont val="Arial"/>
        <family val="2"/>
      </rPr>
      <t>DATE &amp; DEFAULT SETTINGS</t>
    </r>
    <r>
      <rPr>
        <sz val="10"/>
        <rFont val="Arial"/>
        <family val="0"/>
      </rPr>
      <t xml:space="preserve"> worksheet, begin </t>
    </r>
    <r>
      <rPr>
        <u val="single"/>
        <sz val="10"/>
        <rFont val="Arial"/>
        <family val="2"/>
      </rPr>
      <t>entering</t>
    </r>
    <r>
      <rPr>
        <sz val="10"/>
        <rFont val="Arial"/>
        <family val="0"/>
      </rPr>
      <t xml:space="preserve"> into the yellow cells. First the G/L account</t>
    </r>
  </si>
  <si>
    <t>SET-UP IS NOW COMPLETE</t>
  </si>
  <si>
    <r>
      <t xml:space="preserve">* </t>
    </r>
    <r>
      <rPr>
        <u val="single"/>
        <sz val="10"/>
        <rFont val="Arial"/>
        <family val="2"/>
      </rPr>
      <t>General Ledger Data:</t>
    </r>
    <r>
      <rPr>
        <sz val="10"/>
        <rFont val="Arial"/>
        <family val="0"/>
      </rPr>
      <t xml:space="preserve"> Once financial period determined, begin the time-consuming but necessary process</t>
    </r>
  </si>
  <si>
    <r>
      <t xml:space="preserve">Determine which Vendors or Internal Classifications you would like to track. This is a </t>
    </r>
    <r>
      <rPr>
        <i/>
        <sz val="10"/>
        <rFont val="Arial"/>
        <family val="2"/>
      </rPr>
      <t>Judgment / Experience</t>
    </r>
  </si>
  <si>
    <t>E.g.. Misc. Shop Tools (None Factory required, Special tools).</t>
  </si>
  <si>
    <r>
      <t xml:space="preserve">An important goal here is to </t>
    </r>
    <r>
      <rPr>
        <b/>
        <sz val="10"/>
        <rFont val="Arial"/>
        <family val="2"/>
      </rPr>
      <t>minimize</t>
    </r>
    <r>
      <rPr>
        <sz val="10"/>
        <rFont val="Arial"/>
        <family val="0"/>
      </rPr>
      <t xml:space="preserve"> the general ledger entries &amp; dollar amounts defaulting to Miscellaneous</t>
    </r>
  </si>
  <si>
    <t>Expenses . Which in turn could require additional analysis.</t>
  </si>
  <si>
    <t>INPUT &amp;  EDIT FINANCIAL DATA - EDIT G/L ACCOUNT DATA WORKSHEET</t>
  </si>
  <si>
    <r>
      <t xml:space="preserve">The </t>
    </r>
    <r>
      <rPr>
        <b/>
        <u val="single"/>
        <sz val="9"/>
        <rFont val="Arial"/>
        <family val="2"/>
      </rPr>
      <t>only</t>
    </r>
    <r>
      <rPr>
        <sz val="9"/>
        <rFont val="Arial"/>
        <family val="0"/>
      </rPr>
      <t xml:space="preserve"> other worksheet requiring you to input data is the </t>
    </r>
    <r>
      <rPr>
        <u val="single"/>
        <sz val="9"/>
        <rFont val="Arial"/>
        <family val="2"/>
      </rPr>
      <t>Edit G/L Account Data</t>
    </r>
    <r>
      <rPr>
        <sz val="9"/>
        <rFont val="Arial"/>
        <family val="0"/>
      </rPr>
      <t xml:space="preserve"> worksheet, accessed from the Main Menu</t>
    </r>
  </si>
  <si>
    <r>
      <t xml:space="preserve">by "clicking" on the </t>
    </r>
    <r>
      <rPr>
        <b/>
        <sz val="9"/>
        <rFont val="Arial"/>
        <family val="2"/>
      </rPr>
      <t>EDIT G/L ACCOUNT DATA</t>
    </r>
    <r>
      <rPr>
        <sz val="9"/>
        <rFont val="Arial"/>
        <family val="0"/>
      </rPr>
      <t xml:space="preserve"> routine/worksheet button.  You will find that this worksheet is very user friendly</t>
    </r>
  </si>
  <si>
    <t>review on this worksheet.</t>
  </si>
  <si>
    <r>
      <t xml:space="preserve">At the top of this worksheet </t>
    </r>
    <r>
      <rPr>
        <b/>
        <u val="single"/>
        <sz val="10"/>
        <rFont val="Arial"/>
        <family val="2"/>
      </rPr>
      <t>select the month</t>
    </r>
    <r>
      <rPr>
        <sz val="10"/>
        <rFont val="Arial"/>
        <family val="0"/>
      </rPr>
      <t xml:space="preserve"> that you will be inputting data for. You may also, edit and</t>
    </r>
  </si>
  <si>
    <r>
      <t xml:space="preserve">Values may be located on your financial statement and </t>
    </r>
    <r>
      <rPr>
        <b/>
        <sz val="10"/>
        <rFont val="Arial"/>
        <family val="2"/>
      </rPr>
      <t>are required</t>
    </r>
    <r>
      <rPr>
        <sz val="10"/>
        <rFont val="Arial"/>
        <family val="0"/>
      </rPr>
      <t xml:space="preserve"> since many reports use these figures.</t>
    </r>
  </si>
  <si>
    <r>
      <t xml:space="preserve">Begin entering the expense </t>
    </r>
    <r>
      <rPr>
        <b/>
        <u val="single"/>
        <sz val="10"/>
        <rFont val="Arial"/>
        <family val="2"/>
      </rPr>
      <t>Per Vendor or Classification</t>
    </r>
    <r>
      <rPr>
        <sz val="10"/>
        <rFont val="Arial"/>
        <family val="0"/>
      </rPr>
      <t xml:space="preserve"> from your detailed general ledger printouts,</t>
    </r>
  </si>
  <si>
    <t>within each department.</t>
  </si>
  <si>
    <t>simply by recalling the desired month.</t>
  </si>
  <si>
    <r>
      <t>SPECIAL NOTE 1:</t>
    </r>
    <r>
      <rPr>
        <b/>
        <sz val="8"/>
        <rFont val="Arial"/>
        <family val="0"/>
      </rPr>
      <t xml:space="preserve">  The way in which you arrive at the values vary per individual. You will after a month or two determine</t>
    </r>
  </si>
  <si>
    <r>
      <t>SPECIAL NOTE 2:</t>
    </r>
    <r>
      <rPr>
        <b/>
        <sz val="8"/>
        <rFont val="Arial"/>
        <family val="0"/>
      </rPr>
      <t xml:space="preserve">  All data inputted will be stored upon returning to the main menu and can be modified at a later date,</t>
    </r>
  </si>
  <si>
    <t>which technique is best for you. Some will simply determine totals off their printed G/L reports, other may find</t>
  </si>
  <si>
    <t>it easier to enter directly from their detailed G/L's.      You determine your technique.</t>
  </si>
  <si>
    <t>and with the usage of comment boxes informs you how to complete your analysis.</t>
  </si>
  <si>
    <t>Enter General Ledger, Net Sales, and Gross Profit balances for each department for the selected month.</t>
  </si>
  <si>
    <t>Series 1</t>
  </si>
  <si>
    <t>Series 2</t>
  </si>
  <si>
    <t>Series 3</t>
  </si>
  <si>
    <t>Series 4</t>
  </si>
  <si>
    <t>X Axis</t>
  </si>
  <si>
    <t>SERIES DATA LINES</t>
  </si>
  <si>
    <t>Series 5</t>
  </si>
  <si>
    <t>Series 6</t>
  </si>
  <si>
    <t>Series 7</t>
  </si>
  <si>
    <t>Misc</t>
  </si>
  <si>
    <t>% OF NET SALES</t>
  </si>
  <si>
    <t>% OF GROSS PROFIT</t>
  </si>
  <si>
    <t>MANAGEMENT ANALYSIS</t>
  </si>
  <si>
    <t>YEAR-TO-DATE VALUES</t>
  </si>
  <si>
    <t>GENERAL LEDGER</t>
  </si>
  <si>
    <t>NET SALES</t>
  </si>
  <si>
    <t>GROSS PROFIT</t>
  </si>
  <si>
    <t>Misc &amp; Averages</t>
  </si>
  <si>
    <t>Series 8</t>
  </si>
  <si>
    <t>Chart Series Names</t>
  </si>
  <si>
    <t>TOTAL GENERAL LEDGER</t>
  </si>
  <si>
    <t>NOT USED</t>
  </si>
  <si>
    <t>Chart Footer Comments - 3 Lines Available, NOT USED AT THIS TIME</t>
  </si>
  <si>
    <t>Carry Forward Balance</t>
  </si>
  <si>
    <t>Current Month In Review:</t>
  </si>
  <si>
    <t>DETAILED ANALYSIS ENTRY WORKSHEET</t>
  </si>
  <si>
    <t xml:space="preserve">DEPARTMENT DISTRIBUTION </t>
  </si>
  <si>
    <t>Active Row #</t>
  </si>
  <si>
    <t>Active Vendor #</t>
  </si>
  <si>
    <t>GENERAL LEDGER TOTAL</t>
  </si>
  <si>
    <t>MISCELLANEOUS BALANCES</t>
  </si>
  <si>
    <t>ENTRY HELP SCREEN</t>
  </si>
  <si>
    <r>
      <t>review</t>
    </r>
    <r>
      <rPr>
        <sz val="10"/>
        <rFont val="Arial"/>
        <family val="0"/>
      </rPr>
      <t xml:space="preserve"> on this worksheet.</t>
    </r>
  </si>
  <si>
    <r>
      <t>SPECIAL NOTE:</t>
    </r>
    <r>
      <rPr>
        <b/>
        <sz val="8"/>
        <rFont val="Arial"/>
        <family val="0"/>
      </rPr>
      <t xml:space="preserve">  You MAY if you desire use this worksheet for only 1 Department, Fixed or Variable Operations.</t>
    </r>
  </si>
  <si>
    <t>MONTHLY DETAIL ANALYSIS WORKSHEET</t>
  </si>
  <si>
    <r>
      <t>SPECIAL NOTE:</t>
    </r>
    <r>
      <rPr>
        <b/>
        <sz val="8"/>
        <rFont val="Arial"/>
        <family val="0"/>
      </rPr>
      <t xml:space="preserve">  The way in which you arrive at the values vary per individual. You will after a month or two determine</t>
    </r>
  </si>
  <si>
    <r>
      <t xml:space="preserve">At the top of this worksheet </t>
    </r>
    <r>
      <rPr>
        <b/>
        <u val="single"/>
        <sz val="10"/>
        <rFont val="Arial"/>
        <family val="2"/>
      </rPr>
      <t>select the month</t>
    </r>
    <r>
      <rPr>
        <sz val="10"/>
        <rFont val="Arial"/>
        <family val="0"/>
      </rPr>
      <t xml:space="preserve"> that you will be inputting data for. You may also, </t>
    </r>
    <r>
      <rPr>
        <b/>
        <u val="single"/>
        <sz val="10"/>
        <rFont val="Arial"/>
        <family val="2"/>
      </rPr>
      <t>edit</t>
    </r>
    <r>
      <rPr>
        <sz val="10"/>
        <rFont val="Arial"/>
        <family val="0"/>
      </rPr>
      <t xml:space="preserve"> and</t>
    </r>
  </si>
  <si>
    <t>You determine your technique.</t>
  </si>
  <si>
    <t>which technique is best for you. The worksheet allows:</t>
  </si>
  <si>
    <t>You to simply determine totals from their printed G/L reports and enter vendor or classification totals only.</t>
  </si>
  <si>
    <t>your analysis.</t>
  </si>
  <si>
    <t>Input &amp;  Edit Financial Data - EDIT G/L ACCOUNT DATA WORKSHEET</t>
  </si>
  <si>
    <t>Also, depending on the level of in-depth analysis you desire, you may complete a full years analysis of your financial data or</t>
  </si>
  <si>
    <t>Such as, comparing month-by-month, prior year to current, same month prior year, etc.</t>
  </si>
  <si>
    <t>simply begin at the current month and move forward. The more data you retain the better your budgeting capabilities become.</t>
  </si>
  <si>
    <t>Or, you may find it easier, useful, and important to enter detailed G/L data into the sub screen for totaling.</t>
  </si>
  <si>
    <t>You will find that these worksheets are very user friendly and with the usage of comment boxes inform you how to complete</t>
  </si>
  <si>
    <t>screen.</t>
  </si>
  <si>
    <t>date, simply by recalling the desired month.</t>
  </si>
  <si>
    <r>
      <t>SPECIAL NOTE:</t>
    </r>
    <r>
      <rPr>
        <b/>
        <sz val="8"/>
        <rFont val="Arial"/>
        <family val="0"/>
      </rPr>
      <t xml:space="preserve">  All data inputted will be stored upon clicking "RETURN" to the main menu and can be modified at a later</t>
    </r>
  </si>
  <si>
    <r>
      <t xml:space="preserve">If for some reason you </t>
    </r>
    <r>
      <rPr>
        <b/>
        <u val="single"/>
        <sz val="8"/>
        <rFont val="Arial"/>
        <family val="2"/>
      </rPr>
      <t>DO NOT</t>
    </r>
    <r>
      <rPr>
        <b/>
        <sz val="8"/>
        <rFont val="Arial"/>
        <family val="0"/>
      </rPr>
      <t xml:space="preserve"> want the changes to be updated, simply click "ABORT" and return to the previous</t>
    </r>
  </si>
  <si>
    <t>Input &amp;  Edit Financial Data - DETAIL ANALYSIS ENTRY WORKSHEET</t>
  </si>
  <si>
    <t>Note, When entering data on the Detailed Analysis Worksheet all itemized entries will clear and the balance will be</t>
  </si>
  <si>
    <t>if you would like to retain detailed information.</t>
  </si>
  <si>
    <t>carried forward to the Monthly Detailed Analysis worksheet upon clicking return. It is suggested that you print this page</t>
  </si>
  <si>
    <t>ADMINISTRATIVE</t>
  </si>
  <si>
    <t>BUDGET MAINTENANCE</t>
  </si>
  <si>
    <t>Base Account Management &amp; Analysis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</si>
</sst>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mm/dd/yy;@"/>
    <numFmt numFmtId="168" formatCode="[$-409]mmmm\-yy;@"/>
    <numFmt numFmtId="169" formatCode="[$-409]d\-mmm;@"/>
    <numFmt numFmtId="170" formatCode="0.000%"/>
    <numFmt numFmtId="171" formatCode="0.0000%"/>
    <numFmt numFmtId="172" formatCode="0.000000%"/>
    <numFmt numFmtId="173" formatCode="0.00_);\(0.00\)"/>
  </numFmts>
  <fonts count="5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7.5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1"/>
      <name val="Arial"/>
      <family val="0"/>
    </font>
    <font>
      <b/>
      <sz val="12"/>
      <color indexed="12"/>
      <name val="Arial"/>
      <family val="2"/>
    </font>
    <font>
      <b/>
      <sz val="18"/>
      <name val="Arial"/>
      <family val="0"/>
    </font>
    <font>
      <b/>
      <i/>
      <sz val="14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color indexed="48"/>
      <name val="Arial"/>
      <family val="0"/>
    </font>
    <font>
      <b/>
      <sz val="10"/>
      <color indexed="10"/>
      <name val="Arial"/>
      <family val="0"/>
    </font>
    <font>
      <b/>
      <sz val="10.5"/>
      <name val="Arial"/>
      <family val="0"/>
    </font>
    <font>
      <sz val="10.2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sz val="9.25"/>
      <name val="Arial"/>
      <family val="0"/>
    </font>
    <font>
      <sz val="8"/>
      <color indexed="51"/>
      <name val="Arial"/>
      <family val="0"/>
    </font>
    <font>
      <sz val="8"/>
      <color indexed="11"/>
      <name val="Arial"/>
      <family val="0"/>
    </font>
    <font>
      <b/>
      <u val="single"/>
      <sz val="18"/>
      <color indexed="8"/>
      <name val="Britannic Bold"/>
      <family val="2"/>
    </font>
    <font>
      <b/>
      <sz val="16"/>
      <name val="Britannic Bold"/>
      <family val="2"/>
    </font>
    <font>
      <u val="single"/>
      <sz val="10"/>
      <color indexed="36"/>
      <name val="Arial"/>
      <family val="0"/>
    </font>
    <font>
      <b/>
      <sz val="13.5"/>
      <name val="Arial"/>
      <family val="0"/>
    </font>
    <font>
      <i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0"/>
    </font>
    <font>
      <b/>
      <sz val="7"/>
      <name val="Arial"/>
      <family val="2"/>
    </font>
    <font>
      <sz val="10"/>
      <color indexed="44"/>
      <name val="Arial"/>
      <family val="0"/>
    </font>
    <font>
      <b/>
      <sz val="9"/>
      <color indexed="44"/>
      <name val="Arial"/>
      <family val="0"/>
    </font>
    <font>
      <b/>
      <sz val="8"/>
      <color indexed="44"/>
      <name val="Arial"/>
      <family val="0"/>
    </font>
    <font>
      <sz val="8"/>
      <color indexed="44"/>
      <name val="Arial"/>
      <family val="0"/>
    </font>
    <font>
      <b/>
      <sz val="10"/>
      <color indexed="44"/>
      <name val="Arial"/>
      <family val="0"/>
    </font>
    <font>
      <b/>
      <u val="single"/>
      <sz val="8"/>
      <name val="Tahoma"/>
      <family val="2"/>
    </font>
    <font>
      <sz val="6"/>
      <color indexed="12"/>
      <name val="Arial"/>
      <family val="2"/>
    </font>
    <font>
      <sz val="8"/>
      <color indexed="1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12"/>
      </patternFill>
    </fill>
    <fill>
      <patternFill patternType="gray125"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0" fillId="4" borderId="2" xfId="0" applyFont="1" applyFill="1" applyBorder="1" applyAlignment="1" applyProtection="1">
      <alignment horizontal="left" vertical="center" inden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/>
      <protection hidden="1"/>
    </xf>
    <xf numFmtId="39" fontId="2" fillId="6" borderId="3" xfId="0" applyNumberFormat="1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0" fillId="4" borderId="5" xfId="0" applyFont="1" applyFill="1" applyBorder="1" applyAlignment="1" applyProtection="1">
      <alignment horizontal="left" vertical="center" indent="1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left" vertical="center" indent="1"/>
      <protection hidden="1"/>
    </xf>
    <xf numFmtId="39" fontId="2" fillId="6" borderId="6" xfId="0" applyNumberFormat="1" applyFont="1" applyFill="1" applyBorder="1" applyAlignment="1" applyProtection="1">
      <alignment vertical="center"/>
      <protection hidden="1"/>
    </xf>
    <xf numFmtId="39" fontId="2" fillId="8" borderId="6" xfId="0" applyNumberFormat="1" applyFont="1" applyFill="1" applyBorder="1" applyAlignment="1" applyProtection="1">
      <alignment vertical="center"/>
      <protection hidden="1"/>
    </xf>
    <xf numFmtId="39" fontId="2" fillId="8" borderId="3" xfId="0" applyNumberFormat="1" applyFont="1" applyFill="1" applyBorder="1" applyAlignment="1" applyProtection="1">
      <alignment/>
      <protection hidden="1"/>
    </xf>
    <xf numFmtId="0" fontId="5" fillId="7" borderId="4" xfId="0" applyFont="1" applyFill="1" applyBorder="1" applyAlignment="1" applyProtection="1">
      <alignment horizontal="left" vertical="center" indent="1"/>
      <protection hidden="1"/>
    </xf>
    <xf numFmtId="0" fontId="0" fillId="3" borderId="3" xfId="0" applyFill="1" applyBorder="1" applyAlignment="1" applyProtection="1">
      <alignment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5" fillId="7" borderId="7" xfId="0" applyFont="1" applyFill="1" applyBorder="1" applyAlignment="1" applyProtection="1">
      <alignment horizontal="left" vertical="center" indent="1"/>
      <protection hidden="1"/>
    </xf>
    <xf numFmtId="0" fontId="0" fillId="9" borderId="3" xfId="0" applyFill="1" applyBorder="1" applyAlignment="1" applyProtection="1">
      <alignment horizontal="center"/>
      <protection hidden="1"/>
    </xf>
    <xf numFmtId="166" fontId="2" fillId="8" borderId="3" xfId="0" applyNumberFormat="1" applyFon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0" fillId="5" borderId="9" xfId="0" applyFill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left" indent="1"/>
      <protection hidden="1"/>
    </xf>
    <xf numFmtId="0" fontId="0" fillId="5" borderId="5" xfId="0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0" xfId="0" applyFill="1" applyBorder="1" applyAlignment="1" applyProtection="1">
      <alignment/>
      <protection hidden="1"/>
    </xf>
    <xf numFmtId="0" fontId="5" fillId="3" borderId="4" xfId="0" applyFont="1" applyFill="1" applyBorder="1" applyAlignment="1" applyProtection="1">
      <alignment horizontal="left" indent="1"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horizontal="left" indent="1"/>
      <protection hidden="1"/>
    </xf>
    <xf numFmtId="0" fontId="8" fillId="10" borderId="3" xfId="0" applyFont="1" applyFill="1" applyBorder="1" applyAlignment="1" applyProtection="1">
      <alignment vertical="center"/>
      <protection hidden="1"/>
    </xf>
    <xf numFmtId="0" fontId="3" fillId="10" borderId="3" xfId="0" applyFont="1" applyFill="1" applyBorder="1" applyAlignment="1" applyProtection="1">
      <alignment vertical="center"/>
      <protection hidden="1"/>
    </xf>
    <xf numFmtId="1" fontId="8" fillId="11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hidden="1"/>
    </xf>
    <xf numFmtId="165" fontId="2" fillId="9" borderId="3" xfId="0" applyNumberFormat="1" applyFont="1" applyFill="1" applyBorder="1" applyAlignment="1" applyProtection="1">
      <alignment horizontal="center" vertical="center"/>
      <protection hidden="1"/>
    </xf>
    <xf numFmtId="39" fontId="2" fillId="8" borderId="3" xfId="0" applyNumberFormat="1" applyFont="1" applyFill="1" applyBorder="1" applyAlignment="1" applyProtection="1">
      <alignment vertical="center"/>
      <protection hidden="1"/>
    </xf>
    <xf numFmtId="39" fontId="2" fillId="12" borderId="3" xfId="0" applyNumberFormat="1" applyFont="1" applyFill="1" applyBorder="1" applyAlignment="1" applyProtection="1">
      <alignment/>
      <protection hidden="1"/>
    </xf>
    <xf numFmtId="39" fontId="2" fillId="12" borderId="6" xfId="0" applyNumberFormat="1" applyFont="1" applyFill="1" applyBorder="1" applyAlignment="1" applyProtection="1">
      <alignment vertical="center"/>
      <protection hidden="1"/>
    </xf>
    <xf numFmtId="39" fontId="2" fillId="12" borderId="3" xfId="0" applyNumberFormat="1" applyFont="1" applyFill="1" applyBorder="1" applyAlignment="1" applyProtection="1">
      <alignment vertical="center"/>
      <protection hidden="1"/>
    </xf>
    <xf numFmtId="39" fontId="2" fillId="12" borderId="6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5" fillId="11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hidden="1"/>
    </xf>
    <xf numFmtId="1" fontId="3" fillId="11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3" fillId="5" borderId="3" xfId="0" applyFont="1" applyFill="1" applyBorder="1" applyAlignment="1" applyProtection="1">
      <alignment/>
      <protection hidden="1"/>
    </xf>
    <xf numFmtId="0" fontId="15" fillId="11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8" fillId="11" borderId="0" xfId="0" applyFont="1" applyFill="1" applyAlignment="1" applyProtection="1">
      <alignment/>
      <protection hidden="1"/>
    </xf>
    <xf numFmtId="0" fontId="8" fillId="11" borderId="0" xfId="0" applyFont="1" applyFill="1" applyAlignment="1" applyProtection="1">
      <alignment horizontal="right" indent="1"/>
      <protection hidden="1"/>
    </xf>
    <xf numFmtId="0" fontId="2" fillId="11" borderId="0" xfId="0" applyFont="1" applyFill="1" applyAlignment="1" applyProtection="1">
      <alignment horizontal="left" indent="8"/>
      <protection hidden="1"/>
    </xf>
    <xf numFmtId="0" fontId="0" fillId="11" borderId="0" xfId="0" applyFill="1" applyAlignment="1">
      <alignment/>
    </xf>
    <xf numFmtId="0" fontId="0" fillId="10" borderId="5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17" fillId="11" borderId="5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0" xfId="0" applyFill="1" applyBorder="1" applyAlignment="1">
      <alignment/>
    </xf>
    <xf numFmtId="0" fontId="17" fillId="11" borderId="5" xfId="0" applyFont="1" applyFill="1" applyBorder="1" applyAlignment="1">
      <alignment horizontal="left" indent="1"/>
    </xf>
    <xf numFmtId="0" fontId="0" fillId="11" borderId="5" xfId="0" applyFill="1" applyBorder="1" applyAlignment="1">
      <alignment horizontal="left" indent="1"/>
    </xf>
    <xf numFmtId="0" fontId="8" fillId="11" borderId="0" xfId="0" applyFont="1" applyFill="1" applyBorder="1" applyAlignment="1">
      <alignment/>
    </xf>
    <xf numFmtId="0" fontId="0" fillId="11" borderId="0" xfId="0" applyFill="1" applyBorder="1" applyAlignment="1">
      <alignment horizontal="left" indent="1"/>
    </xf>
    <xf numFmtId="0" fontId="0" fillId="11" borderId="11" xfId="0" applyFill="1" applyBorder="1" applyAlignment="1">
      <alignment horizontal="left" indent="1"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3" borderId="5" xfId="0" applyFill="1" applyBorder="1" applyAlignment="1">
      <alignment/>
    </xf>
    <xf numFmtId="0" fontId="17" fillId="11" borderId="2" xfId="0" applyFont="1" applyFill="1" applyBorder="1" applyAlignment="1">
      <alignment/>
    </xf>
    <xf numFmtId="0" fontId="0" fillId="11" borderId="5" xfId="0" applyFill="1" applyBorder="1" applyAlignment="1">
      <alignment/>
    </xf>
    <xf numFmtId="0" fontId="1" fillId="11" borderId="5" xfId="0" applyFont="1" applyFill="1" applyBorder="1" applyAlignment="1">
      <alignment horizontal="left" indent="1"/>
    </xf>
    <xf numFmtId="0" fontId="1" fillId="11" borderId="5" xfId="0" applyFont="1" applyFill="1" applyBorder="1" applyAlignment="1">
      <alignment horizontal="left" indent="2"/>
    </xf>
    <xf numFmtId="0" fontId="0" fillId="11" borderId="0" xfId="0" applyFill="1" applyBorder="1" applyAlignment="1">
      <alignment horizontal="left"/>
    </xf>
    <xf numFmtId="0" fontId="0" fillId="11" borderId="5" xfId="0" applyFill="1" applyBorder="1" applyAlignment="1">
      <alignment horizontal="left" indent="2"/>
    </xf>
    <xf numFmtId="0" fontId="21" fillId="11" borderId="5" xfId="0" applyFont="1" applyFill="1" applyBorder="1" applyAlignment="1">
      <alignment horizontal="left" vertical="center" indent="2"/>
    </xf>
    <xf numFmtId="0" fontId="5" fillId="11" borderId="5" xfId="0" applyFont="1" applyFill="1" applyBorder="1" applyAlignment="1">
      <alignment horizontal="left" vertical="center" indent="4"/>
    </xf>
    <xf numFmtId="0" fontId="22" fillId="11" borderId="5" xfId="0" applyFont="1" applyFill="1" applyBorder="1" applyAlignment="1">
      <alignment horizontal="left" vertical="center" indent="2"/>
    </xf>
    <xf numFmtId="0" fontId="2" fillId="11" borderId="5" xfId="0" applyFont="1" applyFill="1" applyBorder="1" applyAlignment="1">
      <alignment horizontal="left" vertical="center" indent="4"/>
    </xf>
    <xf numFmtId="0" fontId="0" fillId="11" borderId="11" xfId="0" applyFill="1" applyBorder="1" applyAlignment="1">
      <alignment horizontal="left" indent="2"/>
    </xf>
    <xf numFmtId="0" fontId="0" fillId="11" borderId="12" xfId="0" applyFill="1" applyBorder="1" applyAlignment="1">
      <alignment horizontal="left" indent="1"/>
    </xf>
    <xf numFmtId="0" fontId="0" fillId="13" borderId="0" xfId="0" applyFill="1" applyAlignment="1">
      <alignment/>
    </xf>
    <xf numFmtId="0" fontId="23" fillId="14" borderId="0" xfId="0" applyFont="1" applyFill="1" applyBorder="1" applyAlignment="1">
      <alignment/>
    </xf>
    <xf numFmtId="0" fontId="23" fillId="15" borderId="0" xfId="0" applyFont="1" applyFill="1" applyBorder="1" applyAlignment="1">
      <alignment/>
    </xf>
    <xf numFmtId="0" fontId="23" fillId="14" borderId="0" xfId="0" applyFont="1" applyFill="1" applyBorder="1" applyAlignment="1">
      <alignment vertical="center"/>
    </xf>
    <xf numFmtId="0" fontId="23" fillId="15" borderId="0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 indent="10"/>
    </xf>
    <xf numFmtId="0" fontId="0" fillId="14" borderId="0" xfId="0" applyFill="1" applyBorder="1" applyAlignment="1">
      <alignment/>
    </xf>
    <xf numFmtId="0" fontId="2" fillId="2" borderId="0" xfId="0" applyFont="1" applyFill="1" applyAlignment="1" applyProtection="1">
      <alignment horizontal="left" indent="2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2" fillId="10" borderId="1" xfId="0" applyFont="1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7" fillId="4" borderId="7" xfId="0" applyFont="1" applyFill="1" applyBorder="1" applyAlignment="1" applyProtection="1">
      <alignment horizontal="center"/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0" fillId="10" borderId="7" xfId="0" applyFill="1" applyBorder="1" applyAlignment="1" applyProtection="1">
      <alignment horizontal="center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left" indent="1"/>
      <protection hidden="1"/>
    </xf>
    <xf numFmtId="0" fontId="2" fillId="5" borderId="3" xfId="0" applyFont="1" applyFill="1" applyBorder="1" applyAlignment="1" applyProtection="1">
      <alignment/>
      <protection hidden="1"/>
    </xf>
    <xf numFmtId="166" fontId="2" fillId="16" borderId="11" xfId="0" applyNumberFormat="1" applyFont="1" applyFill="1" applyBorder="1" applyAlignment="1" applyProtection="1">
      <alignment shrinkToFit="1"/>
      <protection hidden="1"/>
    </xf>
    <xf numFmtId="44" fontId="2" fillId="3" borderId="3" xfId="0" applyNumberFormat="1" applyFont="1" applyFill="1" applyBorder="1" applyAlignment="1" applyProtection="1">
      <alignment shrinkToFit="1"/>
      <protection hidden="1"/>
    </xf>
    <xf numFmtId="0" fontId="2" fillId="5" borderId="1" xfId="0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 horizontal="left" indent="1"/>
      <protection hidden="1"/>
    </xf>
    <xf numFmtId="0" fontId="2" fillId="3" borderId="6" xfId="0" applyFont="1" applyFill="1" applyBorder="1" applyAlignment="1" applyProtection="1">
      <alignment/>
      <protection hidden="1"/>
    </xf>
    <xf numFmtId="166" fontId="2" fillId="16" borderId="3" xfId="0" applyNumberFormat="1" applyFont="1" applyFill="1" applyBorder="1" applyAlignment="1" applyProtection="1">
      <alignment shrinkToFit="1"/>
      <protection hidden="1"/>
    </xf>
    <xf numFmtId="168" fontId="0" fillId="17" borderId="3" xfId="0" applyNumberFormat="1" applyFill="1" applyBorder="1" applyAlignment="1" applyProtection="1">
      <alignment/>
      <protection hidden="1"/>
    </xf>
    <xf numFmtId="165" fontId="3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horizontal="left" indent="2"/>
      <protection hidden="1"/>
    </xf>
    <xf numFmtId="1" fontId="20" fillId="11" borderId="3" xfId="0" applyNumberFormat="1" applyFont="1" applyFill="1" applyBorder="1" applyAlignment="1" applyProtection="1">
      <alignment horizontal="center"/>
      <protection locked="0"/>
    </xf>
    <xf numFmtId="168" fontId="3" fillId="17" borderId="3" xfId="0" applyNumberFormat="1" applyFont="1" applyFill="1" applyBorder="1" applyAlignment="1" applyProtection="1">
      <alignment horizontal="center"/>
      <protection hidden="1"/>
    </xf>
    <xf numFmtId="168" fontId="3" fillId="11" borderId="3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3" borderId="17" xfId="0" applyFont="1" applyFill="1" applyBorder="1" applyAlignment="1">
      <alignment horizontal="left" indent="1"/>
    </xf>
    <xf numFmtId="0" fontId="0" fillId="9" borderId="3" xfId="0" applyFill="1" applyBorder="1" applyAlignment="1" applyProtection="1">
      <alignment/>
      <protection hidden="1"/>
    </xf>
    <xf numFmtId="0" fontId="2" fillId="7" borderId="3" xfId="0" applyNumberFormat="1" applyFont="1" applyFill="1" applyBorder="1" applyAlignment="1" applyProtection="1">
      <alignment horizontal="center"/>
      <protection hidden="1"/>
    </xf>
    <xf numFmtId="0" fontId="3" fillId="11" borderId="18" xfId="0" applyFont="1" applyFill="1" applyBorder="1" applyAlignment="1" applyProtection="1">
      <alignment horizontal="center"/>
      <protection locked="0"/>
    </xf>
    <xf numFmtId="0" fontId="3" fillId="11" borderId="19" xfId="0" applyFont="1" applyFill="1" applyBorder="1" applyAlignment="1" applyProtection="1">
      <alignment horizontal="center"/>
      <protection locked="0"/>
    </xf>
    <xf numFmtId="0" fontId="5" fillId="9" borderId="17" xfId="0" applyNumberFormat="1" applyFont="1" applyFill="1" applyBorder="1" applyAlignment="1" applyProtection="1">
      <alignment horizontal="center"/>
      <protection hidden="1"/>
    </xf>
    <xf numFmtId="0" fontId="5" fillId="9" borderId="20" xfId="0" applyNumberFormat="1" applyFont="1" applyFill="1" applyBorder="1" applyAlignment="1" applyProtection="1">
      <alignment horizontal="center"/>
      <protection hidden="1"/>
    </xf>
    <xf numFmtId="168" fontId="5" fillId="9" borderId="15" xfId="0" applyNumberFormat="1" applyFont="1" applyFill="1" applyBorder="1" applyAlignment="1" applyProtection="1">
      <alignment horizontal="center"/>
      <protection hidden="1"/>
    </xf>
    <xf numFmtId="168" fontId="2" fillId="6" borderId="21" xfId="0" applyNumberFormat="1" applyFont="1" applyFill="1" applyBorder="1" applyAlignment="1" applyProtection="1">
      <alignment horizontal="left"/>
      <protection locked="0"/>
    </xf>
    <xf numFmtId="168" fontId="2" fillId="7" borderId="22" xfId="0" applyNumberFormat="1" applyFont="1" applyFill="1" applyBorder="1" applyAlignment="1" applyProtection="1">
      <alignment/>
      <protection hidden="1"/>
    </xf>
    <xf numFmtId="168" fontId="2" fillId="6" borderId="23" xfId="0" applyNumberFormat="1" applyFont="1" applyFill="1" applyBorder="1" applyAlignment="1" applyProtection="1">
      <alignment horizontal="left"/>
      <protection locked="0"/>
    </xf>
    <xf numFmtId="0" fontId="0" fillId="9" borderId="24" xfId="0" applyFill="1" applyBorder="1" applyAlignment="1" applyProtection="1">
      <alignment/>
      <protection hidden="1"/>
    </xf>
    <xf numFmtId="168" fontId="2" fillId="7" borderId="25" xfId="0" applyNumberFormat="1" applyFont="1" applyFill="1" applyBorder="1" applyAlignment="1" applyProtection="1">
      <alignment/>
      <protection hidden="1"/>
    </xf>
    <xf numFmtId="17" fontId="0" fillId="2" borderId="0" xfId="0" applyNumberFormat="1" applyFill="1" applyAlignment="1">
      <alignment/>
    </xf>
    <xf numFmtId="165" fontId="2" fillId="17" borderId="26" xfId="0" applyNumberFormat="1" applyFont="1" applyFill="1" applyBorder="1" applyAlignment="1" applyProtection="1">
      <alignment horizontal="center"/>
      <protection hidden="1"/>
    </xf>
    <xf numFmtId="165" fontId="2" fillId="17" borderId="27" xfId="0" applyNumberFormat="1" applyFont="1" applyFill="1" applyBorder="1" applyAlignment="1" applyProtection="1">
      <alignment horizontal="center"/>
      <protection hidden="1"/>
    </xf>
    <xf numFmtId="165" fontId="2" fillId="17" borderId="28" xfId="0" applyNumberFormat="1" applyFont="1" applyFill="1" applyBorder="1" applyAlignment="1" applyProtection="1">
      <alignment horizontal="center"/>
      <protection hidden="1"/>
    </xf>
    <xf numFmtId="0" fontId="5" fillId="9" borderId="29" xfId="0" applyFont="1" applyFill="1" applyBorder="1" applyAlignment="1" applyProtection="1">
      <alignment horizontal="center"/>
      <protection hidden="1"/>
    </xf>
    <xf numFmtId="0" fontId="5" fillId="9" borderId="30" xfId="0" applyFont="1" applyFill="1" applyBorder="1" applyAlignment="1" applyProtection="1">
      <alignment/>
      <protection hidden="1"/>
    </xf>
    <xf numFmtId="0" fontId="5" fillId="9" borderId="31" xfId="0" applyFont="1" applyFill="1" applyBorder="1" applyAlignment="1" applyProtection="1">
      <alignment horizontal="center"/>
      <protection hidden="1"/>
    </xf>
    <xf numFmtId="0" fontId="3" fillId="11" borderId="3" xfId="0" applyFont="1" applyFill="1" applyBorder="1" applyAlignment="1" applyProtection="1">
      <alignment horizontal="left" indent="1"/>
      <protection locked="0"/>
    </xf>
    <xf numFmtId="0" fontId="3" fillId="11" borderId="17" xfId="0" applyFont="1" applyFill="1" applyBorder="1" applyAlignment="1" applyProtection="1">
      <alignment horizontal="left" indent="1"/>
      <protection locked="0"/>
    </xf>
    <xf numFmtId="0" fontId="2" fillId="11" borderId="22" xfId="0" applyFont="1" applyFill="1" applyBorder="1" applyAlignment="1" applyProtection="1">
      <alignment/>
      <protection locked="0"/>
    </xf>
    <xf numFmtId="0" fontId="2" fillId="11" borderId="25" xfId="0" applyFont="1" applyFill="1" applyBorder="1" applyAlignment="1" applyProtection="1">
      <alignment/>
      <protection locked="0"/>
    </xf>
    <xf numFmtId="0" fontId="3" fillId="11" borderId="32" xfId="0" applyFont="1" applyFill="1" applyBorder="1" applyAlignment="1" applyProtection="1">
      <alignment horizontal="left" indent="1"/>
      <protection locked="0"/>
    </xf>
    <xf numFmtId="0" fontId="2" fillId="11" borderId="33" xfId="0" applyFont="1" applyFill="1" applyBorder="1" applyAlignment="1" applyProtection="1">
      <alignment/>
      <protection locked="0"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37" fontId="2" fillId="6" borderId="41" xfId="0" applyNumberFormat="1" applyFont="1" applyFill="1" applyBorder="1" applyAlignment="1" applyProtection="1">
      <alignment vertical="center"/>
      <protection hidden="1"/>
    </xf>
    <xf numFmtId="37" fontId="2" fillId="6" borderId="42" xfId="0" applyNumberFormat="1" applyFont="1" applyFill="1" applyBorder="1" applyAlignment="1" applyProtection="1">
      <alignment vertical="center"/>
      <protection hidden="1"/>
    </xf>
    <xf numFmtId="37" fontId="2" fillId="6" borderId="43" xfId="0" applyNumberFormat="1" applyFont="1" applyFill="1" applyBorder="1" applyAlignment="1" applyProtection="1">
      <alignment vertical="center"/>
      <protection hidden="1"/>
    </xf>
    <xf numFmtId="39" fontId="2" fillId="6" borderId="41" xfId="0" applyNumberFormat="1" applyFont="1" applyFill="1" applyBorder="1" applyAlignment="1" applyProtection="1">
      <alignment vertical="center"/>
      <protection hidden="1"/>
    </xf>
    <xf numFmtId="173" fontId="2" fillId="6" borderId="41" xfId="0" applyNumberFormat="1" applyFont="1" applyFill="1" applyBorder="1" applyAlignment="1" applyProtection="1">
      <alignment vertical="center"/>
      <protection hidden="1"/>
    </xf>
    <xf numFmtId="165" fontId="2" fillId="3" borderId="21" xfId="0" applyNumberFormat="1" applyFont="1" applyFill="1" applyBorder="1" applyAlignment="1" applyProtection="1">
      <alignment horizontal="center"/>
      <protection hidden="1"/>
    </xf>
    <xf numFmtId="165" fontId="2" fillId="3" borderId="3" xfId="0" applyNumberFormat="1" applyFont="1" applyFill="1" applyBorder="1" applyAlignment="1" applyProtection="1">
      <alignment horizontal="center"/>
      <protection hidden="1"/>
    </xf>
    <xf numFmtId="165" fontId="2" fillId="3" borderId="22" xfId="0" applyNumberFormat="1" applyFont="1" applyFill="1" applyBorder="1" applyAlignment="1" applyProtection="1">
      <alignment horizontal="center"/>
      <protection hidden="1"/>
    </xf>
    <xf numFmtId="39" fontId="2" fillId="6" borderId="24" xfId="0" applyNumberFormat="1" applyFont="1" applyFill="1" applyBorder="1" applyAlignment="1" applyProtection="1">
      <alignment vertical="center"/>
      <protection hidden="1"/>
    </xf>
    <xf numFmtId="39" fontId="2" fillId="6" borderId="25" xfId="0" applyNumberFormat="1" applyFont="1" applyFill="1" applyBorder="1" applyAlignment="1" applyProtection="1">
      <alignment vertical="center"/>
      <protection hidden="1"/>
    </xf>
    <xf numFmtId="173" fontId="2" fillId="6" borderId="24" xfId="0" applyNumberFormat="1" applyFont="1" applyFill="1" applyBorder="1" applyAlignment="1" applyProtection="1">
      <alignment vertical="center"/>
      <protection hidden="1"/>
    </xf>
    <xf numFmtId="173" fontId="2" fillId="6" borderId="25" xfId="0" applyNumberFormat="1" applyFont="1" applyFill="1" applyBorder="1" applyAlignment="1" applyProtection="1">
      <alignment vertical="center"/>
      <protection hidden="1"/>
    </xf>
    <xf numFmtId="1" fontId="32" fillId="10" borderId="3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39" fontId="33" fillId="9" borderId="3" xfId="0" applyNumberFormat="1" applyFont="1" applyFill="1" applyBorder="1" applyAlignment="1" applyProtection="1">
      <alignment vertical="center"/>
      <protection hidden="1"/>
    </xf>
    <xf numFmtId="165" fontId="32" fillId="10" borderId="3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5" fillId="2" borderId="0" xfId="0" applyFont="1" applyFill="1" applyAlignment="1">
      <alignment horizontal="left" vertical="center" indent="6"/>
    </xf>
    <xf numFmtId="44" fontId="2" fillId="6" borderId="3" xfId="0" applyNumberFormat="1" applyFont="1" applyFill="1" applyBorder="1" applyAlignment="1" applyProtection="1">
      <alignment vertical="center" shrinkToFit="1"/>
      <protection hidden="1"/>
    </xf>
    <xf numFmtId="42" fontId="2" fillId="6" borderId="3" xfId="0" applyNumberFormat="1" applyFont="1" applyFill="1" applyBorder="1" applyAlignment="1" applyProtection="1">
      <alignment vertical="center" shrinkToFit="1"/>
      <protection hidden="1"/>
    </xf>
    <xf numFmtId="39" fontId="32" fillId="10" borderId="3" xfId="0" applyNumberFormat="1" applyFont="1" applyFill="1" applyBorder="1" applyAlignment="1" applyProtection="1">
      <alignment vertical="center"/>
      <protection hidden="1"/>
    </xf>
    <xf numFmtId="39" fontId="32" fillId="10" borderId="6" xfId="0" applyNumberFormat="1" applyFont="1" applyFill="1" applyBorder="1" applyAlignment="1" applyProtection="1">
      <alignment vertical="center"/>
      <protection hidden="1"/>
    </xf>
    <xf numFmtId="1" fontId="5" fillId="11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center" vertical="center"/>
      <protection hidden="1"/>
    </xf>
    <xf numFmtId="1" fontId="28" fillId="2" borderId="0" xfId="0" applyNumberFormat="1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horizontal="left" vertical="center" indent="1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68" fontId="3" fillId="4" borderId="3" xfId="0" applyNumberFormat="1" applyFont="1" applyFill="1" applyBorder="1" applyAlignment="1" applyProtection="1">
      <alignment horizontal="left" indent="1"/>
      <protection hidden="1"/>
    </xf>
    <xf numFmtId="168" fontId="1" fillId="2" borderId="0" xfId="0" applyNumberFormat="1" applyFont="1" applyFill="1" applyAlignment="1" applyProtection="1">
      <alignment/>
      <protection hidden="1"/>
    </xf>
    <xf numFmtId="44" fontId="2" fillId="9" borderId="3" xfId="0" applyNumberFormat="1" applyFont="1" applyFill="1" applyBorder="1" applyAlignment="1" applyProtection="1">
      <alignment/>
      <protection hidden="1"/>
    </xf>
    <xf numFmtId="44" fontId="2" fillId="8" borderId="3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left" indent="2"/>
      <protection hidden="1"/>
    </xf>
    <xf numFmtId="44" fontId="2" fillId="10" borderId="3" xfId="0" applyNumberFormat="1" applyFont="1" applyFill="1" applyBorder="1" applyAlignment="1" applyProtection="1">
      <alignment/>
      <protection hidden="1"/>
    </xf>
    <xf numFmtId="44" fontId="2" fillId="2" borderId="0" xfId="0" applyNumberFormat="1" applyFont="1" applyFill="1" applyAlignment="1" applyProtection="1">
      <alignment/>
      <protection hidden="1"/>
    </xf>
    <xf numFmtId="10" fontId="2" fillId="9" borderId="3" xfId="0" applyNumberFormat="1" applyFont="1" applyFill="1" applyBorder="1" applyAlignment="1" applyProtection="1">
      <alignment/>
      <protection hidden="1"/>
    </xf>
    <xf numFmtId="10" fontId="2" fillId="8" borderId="3" xfId="0" applyNumberFormat="1" applyFont="1" applyFill="1" applyBorder="1" applyAlignment="1" applyProtection="1">
      <alignment/>
      <protection hidden="1"/>
    </xf>
    <xf numFmtId="10" fontId="2" fillId="10" borderId="3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8" fontId="0" fillId="17" borderId="3" xfId="0" applyNumberFormat="1" applyFill="1" applyBorder="1" applyAlignment="1" applyProtection="1">
      <alignment horizontal="left" indent="1"/>
      <protection hidden="1"/>
    </xf>
    <xf numFmtId="168" fontId="3" fillId="3" borderId="3" xfId="0" applyNumberFormat="1" applyFont="1" applyFill="1" applyBorder="1" applyAlignment="1" applyProtection="1">
      <alignment horizontal="center"/>
      <protection hidden="1"/>
    </xf>
    <xf numFmtId="43" fontId="2" fillId="12" borderId="14" xfId="0" applyNumberFormat="1" applyFont="1" applyFill="1" applyBorder="1" applyAlignment="1" applyProtection="1">
      <alignment/>
      <protection locked="0"/>
    </xf>
    <xf numFmtId="43" fontId="2" fillId="12" borderId="3" xfId="0" applyNumberFormat="1" applyFont="1" applyFill="1" applyBorder="1" applyAlignment="1" applyProtection="1">
      <alignment/>
      <protection locked="0"/>
    </xf>
    <xf numFmtId="1" fontId="8" fillId="11" borderId="3" xfId="0" applyNumberFormat="1" applyFont="1" applyFill="1" applyBorder="1" applyAlignment="1" applyProtection="1">
      <alignment horizontal="center"/>
      <protection locked="0"/>
    </xf>
    <xf numFmtId="43" fontId="2" fillId="12" borderId="7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3" xfId="0" applyFill="1" applyBorder="1" applyAlignment="1" applyProtection="1">
      <alignment horizontal="center"/>
      <protection hidden="1"/>
    </xf>
    <xf numFmtId="0" fontId="0" fillId="10" borderId="14" xfId="0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/>
      <protection hidden="1"/>
    </xf>
    <xf numFmtId="43" fontId="2" fillId="4" borderId="7" xfId="0" applyNumberFormat="1" applyFont="1" applyFill="1" applyBorder="1" applyAlignment="1" applyProtection="1">
      <alignment/>
      <protection hidden="1"/>
    </xf>
    <xf numFmtId="0" fontId="2" fillId="3" borderId="14" xfId="0" applyFont="1" applyFill="1" applyBorder="1" applyAlignment="1" applyProtection="1">
      <alignment/>
      <protection hidden="1"/>
    </xf>
    <xf numFmtId="43" fontId="2" fillId="6" borderId="7" xfId="0" applyNumberFormat="1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44" fontId="2" fillId="16" borderId="11" xfId="0" applyNumberFormat="1" applyFont="1" applyFill="1" applyBorder="1" applyAlignment="1" applyProtection="1">
      <alignment shrinkToFit="1"/>
      <protection hidden="1"/>
    </xf>
    <xf numFmtId="44" fontId="2" fillId="12" borderId="14" xfId="0" applyNumberFormat="1" applyFont="1" applyFill="1" applyBorder="1" applyAlignment="1" applyProtection="1">
      <alignment shrinkToFit="1"/>
      <protection hidden="1"/>
    </xf>
    <xf numFmtId="44" fontId="2" fillId="9" borderId="3" xfId="0" applyNumberFormat="1" applyFont="1" applyFill="1" applyBorder="1" applyAlignment="1" applyProtection="1">
      <alignment shrinkToFit="1"/>
      <protection hidden="1"/>
    </xf>
    <xf numFmtId="44" fontId="2" fillId="12" borderId="3" xfId="0" applyNumberFormat="1" applyFont="1" applyFill="1" applyBorder="1" applyAlignment="1" applyProtection="1">
      <alignment shrinkToFit="1"/>
      <protection hidden="1"/>
    </xf>
    <xf numFmtId="10" fontId="2" fillId="16" borderId="11" xfId="0" applyNumberFormat="1" applyFont="1" applyFill="1" applyBorder="1" applyAlignment="1" applyProtection="1">
      <alignment horizontal="right" indent="1" shrinkToFit="1"/>
      <protection hidden="1"/>
    </xf>
    <xf numFmtId="10" fontId="2" fillId="12" borderId="14" xfId="0" applyNumberFormat="1" applyFont="1" applyFill="1" applyBorder="1" applyAlignment="1" applyProtection="1">
      <alignment horizontal="right" indent="1" shrinkToFit="1"/>
      <protection hidden="1"/>
    </xf>
    <xf numFmtId="10" fontId="2" fillId="12" borderId="3" xfId="0" applyNumberFormat="1" applyFont="1" applyFill="1" applyBorder="1" applyAlignment="1" applyProtection="1">
      <alignment horizontal="right" indent="1" shrinkToFit="1"/>
      <protection hidden="1"/>
    </xf>
    <xf numFmtId="10" fontId="2" fillId="9" borderId="14" xfId="0" applyNumberFormat="1" applyFont="1" applyFill="1" applyBorder="1" applyAlignment="1" applyProtection="1">
      <alignment horizontal="right" indent="1" shrinkToFit="1"/>
      <protection hidden="1"/>
    </xf>
    <xf numFmtId="10" fontId="2" fillId="9" borderId="3" xfId="0" applyNumberFormat="1" applyFont="1" applyFill="1" applyBorder="1" applyAlignment="1" applyProtection="1">
      <alignment horizontal="right" indent="1" shrinkToFit="1"/>
      <protection hidden="1"/>
    </xf>
    <xf numFmtId="10" fontId="2" fillId="3" borderId="3" xfId="0" applyNumberFormat="1" applyFont="1" applyFill="1" applyBorder="1" applyAlignment="1" applyProtection="1">
      <alignment horizontal="right" indent="1" shrinkToFit="1"/>
      <protection hidden="1"/>
    </xf>
    <xf numFmtId="44" fontId="2" fillId="17" borderId="3" xfId="0" applyNumberFormat="1" applyFont="1" applyFill="1" applyBorder="1" applyAlignment="1" applyProtection="1">
      <alignment shrinkToFit="1"/>
      <protection hidden="1"/>
    </xf>
    <xf numFmtId="0" fontId="6" fillId="2" borderId="0" xfId="0" applyFont="1" applyFill="1" applyBorder="1" applyAlignment="1" applyProtection="1">
      <alignment horizontal="left" vertical="center" indent="2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 indent="3"/>
      <protection hidden="1"/>
    </xf>
    <xf numFmtId="44" fontId="2" fillId="11" borderId="3" xfId="0" applyNumberFormat="1" applyFont="1" applyFill="1" applyBorder="1" applyAlignment="1" applyProtection="1">
      <alignment vertical="center"/>
      <protection locked="0"/>
    </xf>
    <xf numFmtId="10" fontId="2" fillId="11" borderId="3" xfId="0" applyNumberFormat="1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Alignment="1" applyProtection="1">
      <alignment horizontal="left" indent="1"/>
      <protection hidden="1"/>
    </xf>
    <xf numFmtId="10" fontId="2" fillId="17" borderId="3" xfId="0" applyNumberFormat="1" applyFont="1" applyFill="1" applyBorder="1" applyAlignment="1" applyProtection="1">
      <alignment horizontal="right" indent="1" shrinkToFit="1"/>
      <protection hidden="1"/>
    </xf>
    <xf numFmtId="0" fontId="16" fillId="11" borderId="0" xfId="20" applyFill="1" applyAlignment="1" applyProtection="1">
      <alignment/>
      <protection/>
    </xf>
    <xf numFmtId="0" fontId="37" fillId="2" borderId="0" xfId="0" applyFont="1" applyFill="1" applyAlignment="1" applyProtection="1">
      <alignment vertical="center"/>
      <protection hidden="1"/>
    </xf>
    <xf numFmtId="0" fontId="20" fillId="11" borderId="5" xfId="0" applyFont="1" applyFill="1" applyBorder="1" applyAlignment="1">
      <alignment horizontal="left" indent="3"/>
    </xf>
    <xf numFmtId="0" fontId="0" fillId="11" borderId="0" xfId="0" applyFill="1" applyBorder="1" applyAlignment="1">
      <alignment vertical="center"/>
    </xf>
    <xf numFmtId="0" fontId="0" fillId="11" borderId="0" xfId="0" applyFill="1" applyBorder="1" applyAlignment="1">
      <alignment horizontal="left" indent="2"/>
    </xf>
    <xf numFmtId="0" fontId="38" fillId="11" borderId="0" xfId="0" applyFont="1" applyFill="1" applyBorder="1" applyAlignment="1">
      <alignment/>
    </xf>
    <xf numFmtId="0" fontId="12" fillId="3" borderId="0" xfId="0" applyFont="1" applyFill="1" applyAlignment="1" applyProtection="1">
      <alignment/>
      <protection hidden="1"/>
    </xf>
    <xf numFmtId="0" fontId="17" fillId="11" borderId="0" xfId="0" applyFont="1" applyFill="1" applyBorder="1" applyAlignment="1">
      <alignment horizontal="left" indent="1"/>
    </xf>
    <xf numFmtId="0" fontId="4" fillId="3" borderId="0" xfId="0" applyFont="1" applyFill="1" applyAlignment="1" applyProtection="1">
      <alignment horizontal="left" indent="2"/>
      <protection hidden="1"/>
    </xf>
    <xf numFmtId="0" fontId="0" fillId="3" borderId="0" xfId="0" applyFill="1" applyAlignment="1" applyProtection="1">
      <alignment/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left" indent="1"/>
      <protection hidden="1"/>
    </xf>
    <xf numFmtId="0" fontId="3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textRotation="180"/>
      <protection hidden="1"/>
    </xf>
    <xf numFmtId="0" fontId="5" fillId="3" borderId="12" xfId="0" applyFont="1" applyFill="1" applyBorder="1" applyAlignment="1" applyProtection="1">
      <alignment textRotation="180"/>
      <protection hidden="1"/>
    </xf>
    <xf numFmtId="0" fontId="0" fillId="3" borderId="0" xfId="0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 vertical="center" textRotation="180"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43" fillId="3" borderId="0" xfId="0" applyFont="1" applyFill="1" applyAlignment="1" applyProtection="1">
      <alignment horizontal="left" vertical="center" indent="1"/>
      <protection hidden="1"/>
    </xf>
    <xf numFmtId="0" fontId="8" fillId="3" borderId="0" xfId="0" applyFont="1" applyFill="1" applyAlignment="1" applyProtection="1">
      <alignment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7" fillId="3" borderId="0" xfId="0" applyFont="1" applyFill="1" applyBorder="1" applyAlignment="1" applyProtection="1">
      <alignment horizontal="center"/>
      <protection hidden="1"/>
    </xf>
    <xf numFmtId="0" fontId="46" fillId="3" borderId="0" xfId="0" applyFont="1" applyFill="1" applyBorder="1" applyAlignment="1" applyProtection="1">
      <alignment horizontal="center"/>
      <protection hidden="1"/>
    </xf>
    <xf numFmtId="1" fontId="45" fillId="3" borderId="0" xfId="0" applyNumberFormat="1" applyFont="1" applyFill="1" applyBorder="1" applyAlignment="1" applyProtection="1">
      <alignment horizontal="center"/>
      <protection locked="0"/>
    </xf>
    <xf numFmtId="0" fontId="47" fillId="3" borderId="0" xfId="0" applyFont="1" applyFill="1" applyBorder="1" applyAlignment="1" applyProtection="1">
      <alignment horizontal="center" shrinkToFit="1"/>
      <protection hidden="1"/>
    </xf>
    <xf numFmtId="0" fontId="48" fillId="3" borderId="0" xfId="0" applyFont="1" applyFill="1" applyBorder="1" applyAlignment="1" applyProtection="1">
      <alignment horizontal="center"/>
      <protection hidden="1"/>
    </xf>
    <xf numFmtId="0" fontId="47" fillId="3" borderId="0" xfId="0" applyFont="1" applyFill="1" applyBorder="1" applyAlignment="1" applyProtection="1">
      <alignment/>
      <protection hidden="1"/>
    </xf>
    <xf numFmtId="165" fontId="48" fillId="3" borderId="0" xfId="0" applyNumberFormat="1" applyFont="1" applyFill="1" applyBorder="1" applyAlignment="1" applyProtection="1">
      <alignment horizontal="left" indent="1"/>
      <protection hidden="1"/>
    </xf>
    <xf numFmtId="2" fontId="48" fillId="3" borderId="0" xfId="0" applyNumberFormat="1" applyFont="1" applyFill="1" applyBorder="1" applyAlignment="1" applyProtection="1">
      <alignment/>
      <protection hidden="1"/>
    </xf>
    <xf numFmtId="0" fontId="48" fillId="3" borderId="0" xfId="0" applyFont="1" applyFill="1" applyBorder="1" applyAlignment="1" applyProtection="1">
      <alignment/>
      <protection hidden="1"/>
    </xf>
    <xf numFmtId="0" fontId="49" fillId="3" borderId="0" xfId="0" applyFont="1" applyFill="1" applyBorder="1" applyAlignment="1" applyProtection="1">
      <alignment/>
      <protection hidden="1"/>
    </xf>
    <xf numFmtId="169" fontId="8" fillId="17" borderId="3" xfId="0" applyNumberFormat="1" applyFont="1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8" fontId="3" fillId="2" borderId="0" xfId="0" applyNumberFormat="1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16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shrinkToFit="1"/>
      <protection hidden="1"/>
    </xf>
    <xf numFmtId="167" fontId="1" fillId="18" borderId="3" xfId="0" applyNumberFormat="1" applyFont="1" applyFill="1" applyBorder="1" applyAlignment="1" applyProtection="1">
      <alignment horizontal="center"/>
      <protection locked="0"/>
    </xf>
    <xf numFmtId="0" fontId="1" fillId="18" borderId="3" xfId="0" applyFont="1" applyFill="1" applyBorder="1" applyAlignment="1" applyProtection="1">
      <alignment horizontal="center" shrinkToFit="1"/>
      <protection locked="0"/>
    </xf>
    <xf numFmtId="167" fontId="1" fillId="11" borderId="3" xfId="0" applyNumberFormat="1" applyFont="1" applyFill="1" applyBorder="1" applyAlignment="1" applyProtection="1">
      <alignment horizontal="center"/>
      <protection locked="0"/>
    </xf>
    <xf numFmtId="0" fontId="1" fillId="11" borderId="3" xfId="0" applyFont="1" applyFill="1" applyBorder="1" applyAlignment="1" applyProtection="1">
      <alignment horizontal="center" shrinkToFit="1"/>
      <protection locked="0"/>
    </xf>
    <xf numFmtId="0" fontId="2" fillId="18" borderId="3" xfId="0" applyFont="1" applyFill="1" applyBorder="1" applyAlignment="1" applyProtection="1">
      <alignment horizontal="left" shrinkToFit="1"/>
      <protection locked="0"/>
    </xf>
    <xf numFmtId="0" fontId="2" fillId="11" borderId="3" xfId="0" applyFont="1" applyFill="1" applyBorder="1" applyAlignment="1" applyProtection="1">
      <alignment horizontal="left" shrinkToFit="1"/>
      <protection locked="0"/>
    </xf>
    <xf numFmtId="0" fontId="1" fillId="2" borderId="0" xfId="0" applyFont="1" applyFill="1" applyBorder="1" applyAlignment="1" applyProtection="1">
      <alignment horizontal="left" indent="3"/>
      <protection hidden="1"/>
    </xf>
    <xf numFmtId="0" fontId="3" fillId="2" borderId="0" xfId="0" applyFont="1" applyFill="1" applyBorder="1" applyAlignment="1" applyProtection="1">
      <alignment horizontal="right" indent="1"/>
      <protection hidden="1"/>
    </xf>
    <xf numFmtId="1" fontId="3" fillId="17" borderId="3" xfId="0" applyNumberFormat="1" applyFont="1" applyFill="1" applyBorder="1" applyAlignment="1" applyProtection="1">
      <alignment horizontal="center"/>
      <protection locked="0"/>
    </xf>
    <xf numFmtId="43" fontId="2" fillId="11" borderId="3" xfId="0" applyNumberFormat="1" applyFont="1" applyFill="1" applyBorder="1" applyAlignment="1" applyProtection="1">
      <alignment shrinkToFit="1"/>
      <protection locked="0"/>
    </xf>
    <xf numFmtId="43" fontId="2" fillId="3" borderId="6" xfId="0" applyNumberFormat="1" applyFont="1" applyFill="1" applyBorder="1" applyAlignment="1" applyProtection="1">
      <alignment shrinkToFit="1"/>
      <protection hidden="1"/>
    </xf>
    <xf numFmtId="43" fontId="2" fillId="3" borderId="3" xfId="0" applyNumberFormat="1" applyFont="1" applyFill="1" applyBorder="1" applyAlignment="1" applyProtection="1">
      <alignment shrinkToFit="1"/>
      <protection hidden="1"/>
    </xf>
    <xf numFmtId="43" fontId="2" fillId="9" borderId="3" xfId="0" applyNumberFormat="1" applyFont="1" applyFill="1" applyBorder="1" applyAlignment="1" applyProtection="1">
      <alignment/>
      <protection hidden="1"/>
    </xf>
    <xf numFmtId="43" fontId="2" fillId="9" borderId="3" xfId="0" applyNumberFormat="1" applyFont="1" applyFill="1" applyBorder="1" applyAlignment="1" applyProtection="1">
      <alignment horizontal="center"/>
      <protection hidden="1"/>
    </xf>
    <xf numFmtId="43" fontId="2" fillId="18" borderId="3" xfId="0" applyNumberFormat="1" applyFont="1" applyFill="1" applyBorder="1" applyAlignment="1" applyProtection="1">
      <alignment shrinkToFit="1"/>
      <protection locked="0"/>
    </xf>
    <xf numFmtId="43" fontId="2" fillId="9" borderId="3" xfId="0" applyNumberFormat="1" applyFont="1" applyFill="1" applyBorder="1" applyAlignment="1" applyProtection="1">
      <alignment shrinkToFit="1"/>
      <protection hidden="1"/>
    </xf>
    <xf numFmtId="43" fontId="2" fillId="3" borderId="3" xfId="0" applyNumberFormat="1" applyFont="1" applyFill="1" applyBorder="1" applyAlignment="1" applyProtection="1">
      <alignment/>
      <protection hidden="1"/>
    </xf>
    <xf numFmtId="43" fontId="2" fillId="17" borderId="3" xfId="0" applyNumberFormat="1" applyFont="1" applyFill="1" applyBorder="1" applyAlignment="1" applyProtection="1">
      <alignment/>
      <protection locked="0"/>
    </xf>
    <xf numFmtId="0" fontId="32" fillId="2" borderId="0" xfId="0" applyFont="1" applyFill="1" applyAlignment="1" applyProtection="1">
      <alignment horizontal="center"/>
      <protection hidden="1"/>
    </xf>
    <xf numFmtId="1" fontId="2" fillId="11" borderId="9" xfId="0" applyNumberFormat="1" applyFont="1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/>
      <protection hidden="1"/>
    </xf>
    <xf numFmtId="0" fontId="0" fillId="11" borderId="8" xfId="0" applyFill="1" applyBorder="1" applyAlignment="1" applyProtection="1">
      <alignment/>
      <protection hidden="1"/>
    </xf>
    <xf numFmtId="0" fontId="17" fillId="11" borderId="5" xfId="0" applyFont="1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17" fillId="11" borderId="5" xfId="0" applyFont="1" applyFill="1" applyBorder="1" applyAlignment="1" applyProtection="1">
      <alignment horizontal="left" indent="1"/>
      <protection hidden="1"/>
    </xf>
    <xf numFmtId="0" fontId="0" fillId="11" borderId="0" xfId="0" applyFill="1" applyBorder="1" applyAlignment="1" applyProtection="1">
      <alignment horizontal="left" indent="1"/>
      <protection hidden="1"/>
    </xf>
    <xf numFmtId="0" fontId="0" fillId="11" borderId="5" xfId="0" applyFill="1" applyBorder="1" applyAlignment="1" applyProtection="1">
      <alignment horizontal="left" indent="1"/>
      <protection hidden="1"/>
    </xf>
    <xf numFmtId="0" fontId="1" fillId="11" borderId="5" xfId="0" applyFont="1" applyFill="1" applyBorder="1" applyAlignment="1" applyProtection="1">
      <alignment horizontal="left" indent="1"/>
      <protection hidden="1"/>
    </xf>
    <xf numFmtId="0" fontId="1" fillId="11" borderId="5" xfId="0" applyFont="1" applyFill="1" applyBorder="1" applyAlignment="1" applyProtection="1">
      <alignment horizontal="left" indent="2"/>
      <protection hidden="1"/>
    </xf>
    <xf numFmtId="0" fontId="21" fillId="11" borderId="5" xfId="0" applyFont="1" applyFill="1" applyBorder="1" applyAlignment="1" applyProtection="1">
      <alignment horizontal="left" vertical="center" indent="2"/>
      <protection hidden="1"/>
    </xf>
    <xf numFmtId="0" fontId="5" fillId="11" borderId="5" xfId="0" applyFont="1" applyFill="1" applyBorder="1" applyAlignment="1" applyProtection="1">
      <alignment horizontal="left" vertical="center" indent="4"/>
      <protection hidden="1"/>
    </xf>
    <xf numFmtId="0" fontId="5" fillId="11" borderId="5" xfId="0" applyFont="1" applyFill="1" applyBorder="1" applyAlignment="1" applyProtection="1">
      <alignment horizontal="left" vertical="center" indent="5"/>
      <protection hidden="1"/>
    </xf>
    <xf numFmtId="0" fontId="42" fillId="11" borderId="0" xfId="0" applyFont="1" applyFill="1" applyBorder="1" applyAlignment="1" applyProtection="1">
      <alignment/>
      <protection hidden="1"/>
    </xf>
    <xf numFmtId="0" fontId="0" fillId="11" borderId="0" xfId="0" applyFill="1" applyBorder="1" applyAlignment="1" applyProtection="1">
      <alignment horizontal="left"/>
      <protection hidden="1"/>
    </xf>
    <xf numFmtId="0" fontId="0" fillId="11" borderId="5" xfId="0" applyFill="1" applyBorder="1" applyAlignment="1" applyProtection="1">
      <alignment/>
      <protection hidden="1"/>
    </xf>
    <xf numFmtId="0" fontId="0" fillId="11" borderId="5" xfId="0" applyFill="1" applyBorder="1" applyAlignment="1" applyProtection="1">
      <alignment horizontal="left" indent="2"/>
      <protection hidden="1"/>
    </xf>
    <xf numFmtId="0" fontId="8" fillId="11" borderId="0" xfId="0" applyFont="1" applyFill="1" applyBorder="1" applyAlignment="1" applyProtection="1">
      <alignment/>
      <protection hidden="1"/>
    </xf>
    <xf numFmtId="0" fontId="0" fillId="11" borderId="11" xfId="0" applyFill="1" applyBorder="1" applyAlignment="1" applyProtection="1">
      <alignment horizontal="left" indent="1"/>
      <protection hidden="1"/>
    </xf>
    <xf numFmtId="0" fontId="0" fillId="11" borderId="12" xfId="0" applyFill="1" applyBorder="1" applyAlignment="1" applyProtection="1">
      <alignment/>
      <protection hidden="1"/>
    </xf>
    <xf numFmtId="0" fontId="0" fillId="11" borderId="13" xfId="0" applyFill="1" applyBorder="1" applyAlignment="1" applyProtection="1">
      <alignment/>
      <protection hidden="1"/>
    </xf>
    <xf numFmtId="0" fontId="17" fillId="11" borderId="0" xfId="0" applyFont="1" applyFill="1" applyBorder="1" applyAlignment="1" applyProtection="1">
      <alignment horizontal="left" indent="1"/>
      <protection hidden="1"/>
    </xf>
    <xf numFmtId="0" fontId="0" fillId="11" borderId="0" xfId="0" applyFill="1" applyBorder="1" applyAlignment="1" applyProtection="1">
      <alignment horizontal="left" indent="2"/>
      <protection hidden="1"/>
    </xf>
    <xf numFmtId="1" fontId="52" fillId="11" borderId="0" xfId="0" applyNumberFormat="1" applyFont="1" applyFill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 indent="1"/>
      <protection hidden="1"/>
    </xf>
    <xf numFmtId="43" fontId="2" fillId="11" borderId="3" xfId="0" applyNumberFormat="1" applyFont="1" applyFill="1" applyBorder="1" applyAlignment="1" applyProtection="1">
      <alignment shrinkToFit="1"/>
      <protection/>
    </xf>
    <xf numFmtId="44" fontId="5" fillId="17" borderId="14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 vertical="center" textRotation="180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47" fillId="3" borderId="0" xfId="0" applyFont="1" applyFill="1" applyBorder="1" applyAlignment="1" applyProtection="1">
      <alignment horizontal="left" indent="1"/>
      <protection hidden="1"/>
    </xf>
    <xf numFmtId="0" fontId="46" fillId="3" borderId="0" xfId="0" applyFont="1" applyFill="1" applyBorder="1" applyAlignment="1" applyProtection="1">
      <alignment/>
      <protection hidden="1"/>
    </xf>
    <xf numFmtId="0" fontId="49" fillId="3" borderId="0" xfId="0" applyFont="1" applyFill="1" applyBorder="1" applyAlignment="1" applyProtection="1">
      <alignment/>
      <protection hidden="1"/>
    </xf>
    <xf numFmtId="0" fontId="47" fillId="3" borderId="0" xfId="0" applyFont="1" applyFill="1" applyBorder="1" applyAlignment="1" applyProtection="1">
      <alignment horizontal="center"/>
      <protection hidden="1"/>
    </xf>
    <xf numFmtId="44" fontId="5" fillId="17" borderId="1" xfId="0" applyNumberFormat="1" applyFont="1" applyFill="1" applyBorder="1" applyAlignment="1" applyProtection="1">
      <alignment horizontal="center"/>
      <protection hidden="1"/>
    </xf>
    <xf numFmtId="0" fontId="3" fillId="12" borderId="14" xfId="0" applyFont="1" applyFill="1" applyBorder="1" applyAlignment="1" applyProtection="1">
      <alignment horizontal="left" indent="1"/>
      <protection hidden="1"/>
    </xf>
    <xf numFmtId="0" fontId="3" fillId="12" borderId="6" xfId="0" applyFont="1" applyFill="1" applyBorder="1" applyAlignment="1" applyProtection="1">
      <alignment horizontal="left" indent="1"/>
      <protection hidden="1"/>
    </xf>
    <xf numFmtId="0" fontId="34" fillId="3" borderId="0" xfId="0" applyFont="1" applyFill="1" applyAlignment="1" applyProtection="1">
      <alignment horizontal="left" vertical="center"/>
      <protection hidden="1"/>
    </xf>
    <xf numFmtId="0" fontId="3" fillId="3" borderId="12" xfId="0" applyFont="1" applyFill="1" applyBorder="1" applyAlignment="1" applyProtection="1">
      <alignment/>
      <protection hidden="1"/>
    </xf>
    <xf numFmtId="0" fontId="3" fillId="2" borderId="14" xfId="0" applyFont="1" applyFill="1" applyBorder="1" applyAlignment="1" applyProtection="1">
      <alignment horizontal="left" indent="1"/>
      <protection hidden="1"/>
    </xf>
    <xf numFmtId="0" fontId="3" fillId="2" borderId="6" xfId="0" applyFont="1" applyFill="1" applyBorder="1" applyAlignment="1" applyProtection="1">
      <alignment horizontal="left" indent="1"/>
      <protection hidden="1"/>
    </xf>
    <xf numFmtId="0" fontId="3" fillId="2" borderId="3" xfId="0" applyFont="1" applyFill="1" applyBorder="1" applyAlignment="1" applyProtection="1">
      <alignment horizontal="left" indent="1"/>
      <protection hidden="1"/>
    </xf>
    <xf numFmtId="0" fontId="3" fillId="12" borderId="3" xfId="0" applyFont="1" applyFill="1" applyBorder="1" applyAlignment="1" applyProtection="1">
      <alignment horizontal="left" indent="1"/>
      <protection hidden="1"/>
    </xf>
    <xf numFmtId="44" fontId="5" fillId="17" borderId="6" xfId="0" applyNumberFormat="1" applyFont="1" applyFill="1" applyBorder="1" applyAlignment="1" applyProtection="1">
      <alignment horizontal="center"/>
      <protection hidden="1"/>
    </xf>
    <xf numFmtId="44" fontId="5" fillId="17" borderId="3" xfId="0" applyNumberFormat="1" applyFont="1" applyFill="1" applyBorder="1" applyAlignment="1" applyProtection="1">
      <alignment horizontal="center"/>
      <protection hidden="1"/>
    </xf>
    <xf numFmtId="0" fontId="1" fillId="3" borderId="0" xfId="0" applyNumberFormat="1" applyFont="1" applyFill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indent="1"/>
      <protection hidden="1"/>
    </xf>
    <xf numFmtId="0" fontId="3" fillId="4" borderId="6" xfId="0" applyFont="1" applyFill="1" applyBorder="1" applyAlignment="1" applyProtection="1">
      <alignment horizontal="left" indent="1"/>
      <protection hidden="1"/>
    </xf>
    <xf numFmtId="0" fontId="3" fillId="9" borderId="14" xfId="0" applyFont="1" applyFill="1" applyBorder="1" applyAlignment="1" applyProtection="1">
      <alignment horizontal="left" indent="1"/>
      <protection hidden="1"/>
    </xf>
    <xf numFmtId="0" fontId="3" fillId="9" borderId="6" xfId="0" applyFont="1" applyFill="1" applyBorder="1" applyAlignment="1" applyProtection="1">
      <alignment horizontal="left" indent="1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8" fillId="3" borderId="0" xfId="0" applyFont="1" applyFill="1" applyBorder="1" applyAlignment="1" applyProtection="1">
      <alignment shrinkToFit="1"/>
      <protection hidden="1"/>
    </xf>
    <xf numFmtId="0" fontId="45" fillId="3" borderId="0" xfId="0" applyFont="1" applyFill="1" applyBorder="1" applyAlignment="1" applyProtection="1">
      <alignment horizontal="center"/>
      <protection hidden="1"/>
    </xf>
    <xf numFmtId="0" fontId="5" fillId="9" borderId="14" xfId="0" applyFont="1" applyFill="1" applyBorder="1" applyAlignment="1" applyProtection="1">
      <alignment horizontal="left" indent="1"/>
      <protection hidden="1"/>
    </xf>
    <xf numFmtId="0" fontId="5" fillId="9" borderId="6" xfId="0" applyFont="1" applyFill="1" applyBorder="1" applyAlignment="1" applyProtection="1">
      <alignment horizontal="left" indent="1"/>
      <protection hidden="1"/>
    </xf>
    <xf numFmtId="0" fontId="3" fillId="4" borderId="1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" xfId="0" applyFont="1" applyFill="1" applyBorder="1" applyAlignment="1" applyProtection="1">
      <alignment horizontal="center" vertical="center" textRotation="90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10" borderId="14" xfId="0" applyFont="1" applyFill="1" applyBorder="1" applyAlignment="1" applyProtection="1">
      <alignment horizontal="left" vertical="center" indent="1"/>
      <protection hidden="1"/>
    </xf>
    <xf numFmtId="0" fontId="2" fillId="10" borderId="44" xfId="0" applyFont="1" applyFill="1" applyBorder="1" applyAlignment="1" applyProtection="1">
      <alignment horizontal="left" vertical="center" indent="1"/>
      <protection hidden="1"/>
    </xf>
    <xf numFmtId="0" fontId="2" fillId="10" borderId="6" xfId="0" applyFont="1" applyFill="1" applyBorder="1" applyAlignment="1" applyProtection="1">
      <alignment horizontal="left" vertical="center" indent="1"/>
      <protection hidden="1"/>
    </xf>
    <xf numFmtId="0" fontId="5" fillId="4" borderId="1" xfId="0" applyFont="1" applyFill="1" applyBorder="1" applyAlignment="1" applyProtection="1">
      <alignment horizontal="center" vertical="center" textRotation="90"/>
      <protection hidden="1"/>
    </xf>
    <xf numFmtId="0" fontId="5" fillId="4" borderId="4" xfId="0" applyFont="1" applyFill="1" applyBorder="1" applyAlignment="1" applyProtection="1">
      <alignment horizontal="center" vertical="center" textRotation="90"/>
      <protection hidden="1"/>
    </xf>
    <xf numFmtId="0" fontId="5" fillId="4" borderId="7" xfId="0" applyFont="1" applyFill="1" applyBorder="1" applyAlignment="1" applyProtection="1">
      <alignment horizontal="center" vertical="center" textRotation="90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3" fillId="17" borderId="14" xfId="0" applyFont="1" applyFill="1" applyBorder="1" applyAlignment="1" applyProtection="1">
      <alignment horizontal="left" vertical="center" indent="1"/>
      <protection hidden="1"/>
    </xf>
    <xf numFmtId="0" fontId="3" fillId="17" borderId="8" xfId="0" applyFont="1" applyFill="1" applyBorder="1" applyAlignment="1" applyProtection="1">
      <alignment horizontal="left" vertical="center" indent="1"/>
      <protection hidden="1"/>
    </xf>
    <xf numFmtId="0" fontId="3" fillId="17" borderId="9" xfId="0" applyFont="1" applyFill="1" applyBorder="1" applyAlignment="1" applyProtection="1">
      <alignment horizontal="left" vertical="center" indent="1"/>
      <protection hidden="1"/>
    </xf>
    <xf numFmtId="44" fontId="3" fillId="9" borderId="2" xfId="0" applyNumberFormat="1" applyFont="1" applyFill="1" applyBorder="1" applyAlignment="1" applyProtection="1">
      <alignment horizontal="center" vertical="center"/>
      <protection hidden="1"/>
    </xf>
    <xf numFmtId="44" fontId="3" fillId="9" borderId="9" xfId="0" applyNumberFormat="1" applyFont="1" applyFill="1" applyBorder="1" applyAlignment="1" applyProtection="1">
      <alignment horizontal="center" vertical="center"/>
      <protection hidden="1"/>
    </xf>
    <xf numFmtId="0" fontId="5" fillId="9" borderId="14" xfId="0" applyFont="1" applyFill="1" applyBorder="1" applyAlignment="1" applyProtection="1">
      <alignment horizontal="left" vertical="center" indent="1"/>
      <protection hidden="1"/>
    </xf>
    <xf numFmtId="0" fontId="5" fillId="9" borderId="6" xfId="0" applyFont="1" applyFill="1" applyBorder="1" applyAlignment="1" applyProtection="1">
      <alignment horizontal="left" vertical="center" indent="1"/>
      <protection hidden="1"/>
    </xf>
    <xf numFmtId="17" fontId="8" fillId="17" borderId="14" xfId="0" applyNumberFormat="1" applyFont="1" applyFill="1" applyBorder="1" applyAlignment="1" applyProtection="1">
      <alignment horizontal="center" vertical="center"/>
      <protection hidden="1"/>
    </xf>
    <xf numFmtId="0" fontId="8" fillId="17" borderId="6" xfId="0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/>
      <protection hidden="1"/>
    </xf>
    <xf numFmtId="0" fontId="3" fillId="9" borderId="44" xfId="0" applyFont="1" applyFill="1" applyBorder="1" applyAlignment="1" applyProtection="1">
      <alignment horizontal="center"/>
      <protection hidden="1"/>
    </xf>
    <xf numFmtId="0" fontId="3" fillId="9" borderId="6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8" fillId="8" borderId="14" xfId="0" applyFont="1" applyFill="1" applyBorder="1" applyAlignment="1">
      <alignment horizontal="left" indent="1"/>
    </xf>
    <xf numFmtId="0" fontId="0" fillId="8" borderId="44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14" xfId="0" applyFont="1" applyFill="1" applyBorder="1" applyAlignment="1">
      <alignment horizontal="left" indent="1"/>
    </xf>
    <xf numFmtId="0" fontId="0" fillId="9" borderId="44" xfId="0" applyFont="1" applyFill="1" applyBorder="1" applyAlignment="1">
      <alignment horizontal="left" indent="1"/>
    </xf>
    <xf numFmtId="0" fontId="0" fillId="9" borderId="6" xfId="0" applyFont="1" applyFill="1" applyBorder="1" applyAlignment="1">
      <alignment horizontal="left" indent="1"/>
    </xf>
    <xf numFmtId="0" fontId="8" fillId="8" borderId="1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44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35" fillId="2" borderId="0" xfId="0" applyFont="1" applyFill="1" applyAlignment="1" applyProtection="1">
      <alignment horizontal="center" shrinkToFit="1"/>
      <protection hidden="1"/>
    </xf>
    <xf numFmtId="168" fontId="6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9" borderId="45" xfId="0" applyFill="1" applyBorder="1" applyAlignment="1">
      <alignment horizontal="right" vertical="center" indent="1"/>
    </xf>
    <xf numFmtId="0" fontId="0" fillId="9" borderId="46" xfId="0" applyFill="1" applyBorder="1" applyAlignment="1">
      <alignment horizontal="right" vertical="center" indent="1"/>
    </xf>
    <xf numFmtId="0" fontId="6" fillId="3" borderId="34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left" vertical="center" indent="2"/>
    </xf>
    <xf numFmtId="0" fontId="8" fillId="9" borderId="50" xfId="0" applyFont="1" applyFill="1" applyBorder="1" applyAlignment="1">
      <alignment horizontal="left" vertical="center" indent="2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168" fontId="3" fillId="17" borderId="14" xfId="0" applyNumberFormat="1" applyFont="1" applyFill="1" applyBorder="1" applyAlignment="1" applyProtection="1">
      <alignment horizontal="center" vertical="center"/>
      <protection hidden="1"/>
    </xf>
    <xf numFmtId="168" fontId="3" fillId="17" borderId="6" xfId="0" applyNumberFormat="1" applyFont="1" applyFill="1" applyBorder="1" applyAlignment="1" applyProtection="1">
      <alignment horizontal="center" vertical="center"/>
      <protection hidden="1"/>
    </xf>
    <xf numFmtId="0" fontId="3" fillId="17" borderId="14" xfId="0" applyFont="1" applyFill="1" applyBorder="1" applyAlignment="1" applyProtection="1">
      <alignment horizontal="center"/>
      <protection hidden="1"/>
    </xf>
    <xf numFmtId="0" fontId="3" fillId="17" borderId="44" xfId="0" applyFont="1" applyFill="1" applyBorder="1" applyAlignment="1" applyProtection="1">
      <alignment horizontal="center"/>
      <protection hidden="1"/>
    </xf>
    <xf numFmtId="0" fontId="3" fillId="17" borderId="6" xfId="0" applyFont="1" applyFill="1" applyBorder="1" applyAlignment="1" applyProtection="1">
      <alignment horizontal="center"/>
      <protection hidden="1"/>
    </xf>
    <xf numFmtId="0" fontId="6" fillId="9" borderId="14" xfId="0" applyFont="1" applyFill="1" applyBorder="1" applyAlignment="1" applyProtection="1">
      <alignment/>
      <protection hidden="1"/>
    </xf>
    <xf numFmtId="0" fontId="6" fillId="9" borderId="44" xfId="0" applyFont="1" applyFill="1" applyBorder="1" applyAlignment="1" applyProtection="1">
      <alignment/>
      <protection hidden="1"/>
    </xf>
    <xf numFmtId="0" fontId="6" fillId="9" borderId="6" xfId="0" applyFont="1" applyFill="1" applyBorder="1" applyAlignment="1" applyProtection="1">
      <alignment/>
      <protection hidden="1"/>
    </xf>
    <xf numFmtId="0" fontId="4" fillId="3" borderId="2" xfId="0" applyFont="1" applyFill="1" applyBorder="1" applyAlignment="1">
      <alignment horizontal="left" vertical="center" indent="3"/>
    </xf>
    <xf numFmtId="0" fontId="4" fillId="3" borderId="8" xfId="0" applyFont="1" applyFill="1" applyBorder="1" applyAlignment="1">
      <alignment horizontal="left" vertical="center" indent="3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10" borderId="2" xfId="0" applyFont="1" applyFill="1" applyBorder="1" applyAlignment="1" applyProtection="1">
      <alignment horizontal="left" indent="3"/>
      <protection hidden="1"/>
    </xf>
    <xf numFmtId="0" fontId="15" fillId="10" borderId="8" xfId="0" applyFont="1" applyFill="1" applyBorder="1" applyAlignment="1" applyProtection="1">
      <alignment horizontal="left" indent="3"/>
      <protection hidden="1"/>
    </xf>
    <xf numFmtId="0" fontId="4" fillId="10" borderId="9" xfId="0" applyFont="1" applyFill="1" applyBorder="1" applyAlignment="1">
      <alignment horizontal="center" vertical="center" textRotation="90"/>
    </xf>
    <xf numFmtId="0" fontId="4" fillId="10" borderId="10" xfId="0" applyFont="1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40" fillId="11" borderId="0" xfId="0" applyFont="1" applyFill="1" applyBorder="1" applyAlignment="1">
      <alignment horizontal="center" vertical="center"/>
    </xf>
    <xf numFmtId="0" fontId="4" fillId="10" borderId="9" xfId="0" applyFont="1" applyFill="1" applyBorder="1" applyAlignment="1" applyProtection="1">
      <alignment horizontal="center" vertical="center" textRotation="90"/>
      <protection hidden="1"/>
    </xf>
    <xf numFmtId="0" fontId="4" fillId="10" borderId="10" xfId="0" applyFont="1" applyFill="1" applyBorder="1" applyAlignment="1" applyProtection="1">
      <alignment horizontal="center" vertical="center" textRotation="90"/>
      <protection hidden="1"/>
    </xf>
    <xf numFmtId="0" fontId="4" fillId="10" borderId="13" xfId="0" applyFont="1" applyFill="1" applyBorder="1" applyAlignment="1" applyProtection="1">
      <alignment horizontal="center" vertical="center" textRotation="90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10" borderId="11" xfId="0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40" fillId="11" borderId="0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/>
        <color auto="1"/>
      </font>
      <fill>
        <patternFill>
          <bgColor rgb="FFFF0000"/>
        </patternFill>
      </fill>
      <border/>
    </dxf>
    <dxf>
      <font>
        <b val="0"/>
        <i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MainMenu!$AA$4</c:f>
        </c:strRef>
      </c:tx>
      <c:layout>
        <c:manualLayout>
          <c:xMode val="factor"/>
          <c:yMode val="factor"/>
          <c:x val="-0.003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75"/>
          <c:y val="0.05675"/>
          <c:w val="0.932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MainMenu!$AE$4</c:f>
              <c:strCache>
                <c:ptCount val="1"/>
                <c:pt idx="0">
                  <c:v>New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MainMenu!$AE$5:$AE$16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MainMenu!$AF$4</c:f>
              <c:strCache>
                <c:ptCount val="1"/>
                <c:pt idx="0">
                  <c:v>Used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MainMenu!$AF$5:$AF$16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MainMenu!$AG$4</c:f>
              <c:strCache>
                <c:ptCount val="1"/>
                <c:pt idx="0">
                  <c:v>Mechanical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MainMenu!$AG$5:$AG$16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MainMenu!$AH$4</c:f>
              <c:strCache>
                <c:ptCount val="1"/>
                <c:pt idx="0">
                  <c:v>Body Shop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MainMenu!$AH$5:$AH$16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MainMenu!$AI$4</c:f>
              <c:strCache>
                <c:ptCount val="1"/>
                <c:pt idx="0">
                  <c:v>Parts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MainMenu!$AI$5:$AI$16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MainMenu!$AJ$4</c:f>
              <c:strCache>
                <c:ptCount val="1"/>
                <c:pt idx="0">
                  <c:v>L &amp; R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MainMenu!$AJ$5:$AJ$16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MainMenu!$AK$4</c:f>
              <c:strCache>
                <c:ptCount val="1"/>
                <c:pt idx="0">
                  <c:v>G &amp; 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8080"/>
                </a:solidFill>
              </a:ln>
            </c:spPr>
          </c:marker>
          <c:cat>
            <c:strRef>
              <c:f>MainMenu!$AD$5:$AD$16</c:f>
              <c:strCache>
                <c:ptCount val="12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</c:strCache>
            </c:strRef>
          </c:cat>
          <c:val>
            <c:numRef>
              <c:f>MainMenu!$AK$5:$AK$16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 val="max"/>
        <c:auto val="1"/>
        <c:lblOffset val="100"/>
        <c:noMultiLvlLbl val="0"/>
      </c:catAx>
      <c:valAx>
        <c:axId val="59326588"/>
        <c:scaling>
          <c:orientation val="minMax"/>
        </c:scaling>
        <c:axPos val="l"/>
        <c:title>
          <c:tx>
            <c:strRef>
              <c:f>MainMenu!$AF$20</c:f>
            </c:strRef>
          </c:tx>
          <c:layout>
            <c:manualLayout>
              <c:xMode val="factor"/>
              <c:yMode val="factor"/>
              <c:x val="-0.0075"/>
              <c:y val="0.012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7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91843"/>
        <c:crossesAt val="1"/>
        <c:crossBetween val="between"/>
        <c:dispUnits/>
      </c:valAx>
      <c:spPr>
        <a:solidFill>
          <a:srgbClr val="CCFFFF"/>
        </a:solidFill>
        <a:ln w="25400">
          <a:solidFill/>
        </a:ln>
      </c:spPr>
    </c:plotArea>
    <c:legend>
      <c:legendPos val="b"/>
      <c:layout>
        <c:manualLayout>
          <c:xMode val="edge"/>
          <c:yMode val="edge"/>
          <c:x val="0"/>
          <c:y val="0.94825"/>
          <c:w val="0.98725"/>
          <c:h val="0.04125"/>
        </c:manualLayout>
      </c:layout>
      <c:overlay val="0"/>
      <c:spPr>
        <a:solidFill>
          <a:srgbClr val="00FF00"/>
        </a:solidFill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00FF"/>
        </a:gs>
        <a:gs pos="100000">
          <a:srgbClr val="D100D1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VendorList!$P$128:$AA$128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VendorList!$P$127:$AA$127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9775661"/>
        <c:axId val="43763222"/>
      </c:lineChart>
      <c:catAx>
        <c:axId val="1977566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3763222"/>
        <c:crosses val="max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75661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VendorList!$P$143:$AA$143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VendorList!$P$142:$AA$142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5160064"/>
        <c:crosses val="max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VendorList!$P$158:$AA$158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VendorList!$P$157:$AA$157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6678529"/>
        <c:axId val="38780170"/>
      </c:lineChart>
      <c:catAx>
        <c:axId val="2667852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8780170"/>
        <c:crosses val="max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78529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VendorList!$P$173:$AA$173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VendorList!$P$172:$AA$172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477211"/>
        <c:axId val="54186036"/>
      </c:lineChart>
      <c:catAx>
        <c:axId val="134772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4186036"/>
        <c:crosses val="max"/>
        <c:auto val="1"/>
        <c:lblOffset val="100"/>
        <c:noMultiLvlLbl val="0"/>
      </c:catAx>
      <c:valAx>
        <c:axId val="541860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77211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VendorList!$P$188:$AA$188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VendorList!$P$187:$AA$187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912277"/>
        <c:axId val="26992766"/>
      </c:lineChart>
      <c:catAx>
        <c:axId val="1791227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26992766"/>
        <c:crosses val="max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VendorList!$P$203:$AA$203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VendorList!$P$202:$AA$202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1608303"/>
        <c:axId val="38930408"/>
      </c:lineChart>
      <c:catAx>
        <c:axId val="4160830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8930408"/>
        <c:crosses val="max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8303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VendorList!$P$218:$AA$218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VendorList!$P$217:$AA$217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66355314"/>
        <c:crosses val="max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VendorList!$P$233:$AA$233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VendorList!$P$232:$AA$232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0326915"/>
        <c:axId val="6071324"/>
      </c:lineChart>
      <c:catAx>
        <c:axId val="603269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6071324"/>
        <c:crosses val="max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VendorList!$P$248:$AA$248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VendorList!$P$247:$AA$247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4641917"/>
        <c:axId val="22015206"/>
      </c:lineChart>
      <c:catAx>
        <c:axId val="5464191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22015206"/>
        <c:crosses val="max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VendorList!$P$263:$AA$263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VendorList!$P$262:$AA$262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919127"/>
        <c:axId val="38401232"/>
      </c:lineChart>
      <c:catAx>
        <c:axId val="6391912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8401232"/>
        <c:crosses val="max"/>
        <c:auto val="1"/>
        <c:lblOffset val="100"/>
        <c:noMultiLvlLbl val="0"/>
      </c:catAx>
      <c:valAx>
        <c:axId val="384012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19127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VendorList!$P$8:$AA$8</c:f>
              <c:numCache>
                <c:ptCount val="12"/>
                <c:pt idx="0">
                  <c:v>215.4</c:v>
                </c:pt>
                <c:pt idx="1">
                  <c:v>216.4</c:v>
                </c:pt>
                <c:pt idx="2">
                  <c:v>217.1</c:v>
                </c:pt>
                <c:pt idx="3">
                  <c:v>217.8</c:v>
                </c:pt>
                <c:pt idx="4">
                  <c:v>218.5</c:v>
                </c:pt>
                <c:pt idx="5">
                  <c:v>219.2</c:v>
                </c:pt>
                <c:pt idx="6">
                  <c:v>234.2</c:v>
                </c:pt>
                <c:pt idx="7">
                  <c:v>220.6</c:v>
                </c:pt>
                <c:pt idx="8">
                  <c:v>221.3</c:v>
                </c:pt>
                <c:pt idx="9">
                  <c:v>222</c:v>
                </c:pt>
                <c:pt idx="10">
                  <c:v>222.77</c:v>
                </c:pt>
                <c:pt idx="11">
                  <c:v>222.84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VendorList!$P$7:$AA$7</c:f>
              <c:numCache>
                <c:ptCount val="12"/>
                <c:pt idx="0">
                  <c:v>220.67583333333334</c:v>
                </c:pt>
                <c:pt idx="1">
                  <c:v>220.67583333333334</c:v>
                </c:pt>
                <c:pt idx="2">
                  <c:v>220.67583333333334</c:v>
                </c:pt>
                <c:pt idx="3">
                  <c:v>220.67583333333334</c:v>
                </c:pt>
                <c:pt idx="4">
                  <c:v>220.67583333333334</c:v>
                </c:pt>
                <c:pt idx="5">
                  <c:v>220.67583333333334</c:v>
                </c:pt>
                <c:pt idx="6">
                  <c:v>220.67583333333334</c:v>
                </c:pt>
                <c:pt idx="7">
                  <c:v>220.67583333333334</c:v>
                </c:pt>
                <c:pt idx="8">
                  <c:v>220.67583333333334</c:v>
                </c:pt>
                <c:pt idx="9">
                  <c:v>220.67583333333334</c:v>
                </c:pt>
                <c:pt idx="10">
                  <c:v>220.67583333333334</c:v>
                </c:pt>
                <c:pt idx="11">
                  <c:v>220.67583333333334</c:v>
                </c:pt>
              </c:numCache>
            </c:numRef>
          </c:val>
          <c:smooth val="0"/>
        </c:ser>
        <c:axId val="64177245"/>
        <c:axId val="40724294"/>
      </c:lineChart>
      <c:catAx>
        <c:axId val="6417724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0724294"/>
        <c:crosses val="max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77245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VendorList!$P$278:$AA$278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VendorList!$P$277:$AA$277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066769"/>
        <c:axId val="23492058"/>
      </c:lineChart>
      <c:catAx>
        <c:axId val="1006676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23492058"/>
        <c:crosses val="max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VendorList!$P$293:$AA$293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VendorList!$P$292:$AA$292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0101931"/>
        <c:axId val="23808516"/>
      </c:lineChart>
      <c:catAx>
        <c:axId val="1010193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23808516"/>
        <c:crosses val="max"/>
        <c:auto val="1"/>
        <c:lblOffset val="100"/>
        <c:noMultiLvlLbl val="0"/>
      </c:catAx>
      <c:valAx>
        <c:axId val="238085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01931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VendorList!$P$308:$AA$308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VendorList!$P$307:$AA$307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9441614"/>
        <c:crosses val="max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$ AMOUNT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347768"/>
        <c:crosses val="max"/>
        <c:auto val="1"/>
        <c:lblOffset val="100"/>
        <c:noMultiLvlLbl val="0"/>
      </c:cat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DOLLAR VALUE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321343"/>
        <c:crossesAt val="1"/>
        <c:crossBetween val="midCat"/>
        <c:dispUnits/>
      </c:valAx>
      <c:spPr>
        <a:gradFill rotWithShape="1">
          <a:gsLst>
            <a:gs pos="0">
              <a:srgbClr val="BBEABB"/>
            </a:gs>
            <a:gs pos="50000">
              <a:srgbClr val="CCFFCC"/>
            </a:gs>
            <a:gs pos="100000">
              <a:srgbClr val="BBEABB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% GROSS PROFIT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290562"/>
        <c:crosses val="max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% GROSS PROFIT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76729"/>
        <c:crossesAt val="1"/>
        <c:crossBetween val="midCat"/>
        <c:dispUnits/>
      </c:valAx>
      <c:spPr>
        <a:gradFill rotWithShape="1">
          <a:gsLst>
            <a:gs pos="0">
              <a:srgbClr val="A7D1A7"/>
            </a:gs>
            <a:gs pos="50000">
              <a:srgbClr val="CCFFCC"/>
            </a:gs>
            <a:gs pos="100000">
              <a:srgbClr val="A7D1A7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025"/>
          <c:h val="0.98625"/>
        </c:manualLayout>
      </c:layout>
      <c:lineChart>
        <c:grouping val="standard"/>
        <c:varyColors val="0"/>
        <c:ser>
          <c:idx val="0"/>
          <c:order val="0"/>
          <c:tx>
            <c:v>% NET SALES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VendorGraph!$B$30:$M$30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112556"/>
        <c:crosses val="max"/>
        <c:auto val="1"/>
        <c:lblOffset val="100"/>
        <c:noMultiLvlLbl val="0"/>
      </c:catAx>
      <c:valAx>
        <c:axId val="331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% NET SALES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0961875"/>
        <c:crossesAt val="1"/>
        <c:crossBetween val="midCat"/>
        <c:dispUnits/>
      </c:valAx>
      <c:spPr>
        <a:gradFill rotWithShape="1">
          <a:gsLst>
            <a:gs pos="0">
              <a:srgbClr val="B4E2B4"/>
            </a:gs>
            <a:gs pos="50000">
              <a:srgbClr val="CCFFCC"/>
            </a:gs>
            <a:gs pos="100000">
              <a:srgbClr val="B4E2B4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EAEAEA"/>
        </a:gs>
        <a:gs pos="100000">
          <a:srgbClr val="FFFFFF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</c:strCache>
            </c:strRef>
          </c:cat>
          <c:val>
            <c:numRef>
              <c:f>VendorList!$P$23:$AA$23</c:f>
              <c:numCache>
                <c:ptCount val="12"/>
                <c:pt idx="0">
                  <c:v>216.4</c:v>
                </c:pt>
                <c:pt idx="1">
                  <c:v>216.4</c:v>
                </c:pt>
                <c:pt idx="2">
                  <c:v>217.1</c:v>
                </c:pt>
                <c:pt idx="3">
                  <c:v>217.8</c:v>
                </c:pt>
                <c:pt idx="4">
                  <c:v>218.5</c:v>
                </c:pt>
                <c:pt idx="5">
                  <c:v>219.2</c:v>
                </c:pt>
                <c:pt idx="6">
                  <c:v>233.2</c:v>
                </c:pt>
                <c:pt idx="7">
                  <c:v>220.6</c:v>
                </c:pt>
                <c:pt idx="8">
                  <c:v>221.3</c:v>
                </c:pt>
                <c:pt idx="9">
                  <c:v>222</c:v>
                </c:pt>
                <c:pt idx="10">
                  <c:v>222.77</c:v>
                </c:pt>
                <c:pt idx="11">
                  <c:v>222.84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VendorList!$P$22:$AA$22</c:f>
              <c:numCache>
                <c:ptCount val="12"/>
                <c:pt idx="0">
                  <c:v>220.67583333333334</c:v>
                </c:pt>
                <c:pt idx="1">
                  <c:v>220.67583333333334</c:v>
                </c:pt>
                <c:pt idx="2">
                  <c:v>220.67583333333334</c:v>
                </c:pt>
                <c:pt idx="3">
                  <c:v>220.67583333333334</c:v>
                </c:pt>
                <c:pt idx="4">
                  <c:v>220.67583333333334</c:v>
                </c:pt>
                <c:pt idx="5">
                  <c:v>220.67583333333334</c:v>
                </c:pt>
                <c:pt idx="6">
                  <c:v>220.67583333333334</c:v>
                </c:pt>
                <c:pt idx="7">
                  <c:v>220.67583333333334</c:v>
                </c:pt>
                <c:pt idx="8">
                  <c:v>220.67583333333334</c:v>
                </c:pt>
                <c:pt idx="9">
                  <c:v>220.67583333333334</c:v>
                </c:pt>
                <c:pt idx="10">
                  <c:v>220.67583333333334</c:v>
                </c:pt>
                <c:pt idx="11">
                  <c:v>220.67583333333334</c:v>
                </c:pt>
              </c:numCache>
            </c:numRef>
          </c:val>
          <c:smooth val="0"/>
        </c:ser>
        <c:axId val="30974327"/>
        <c:axId val="10333488"/>
      </c:lineChart>
      <c:catAx>
        <c:axId val="3097432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0333488"/>
        <c:crosses val="max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74327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VendorList!$P$38:$AA$38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VendorList!$P$37:$AA$37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892529"/>
        <c:axId val="31706170"/>
      </c:lineChart>
      <c:catAx>
        <c:axId val="2589252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31706170"/>
        <c:crosses val="max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92529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VendorList!$P$53:$AA$53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VendorList!$P$52:$AA$52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8062948"/>
        <c:crosses val="max"/>
        <c:auto val="1"/>
        <c:lblOffset val="100"/>
        <c:noMultiLvlLbl val="0"/>
      </c:catAx>
      <c:valAx>
        <c:axId val="180629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VendorList!$P$68:$AA$68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VendorList!$P$67:$AA$67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348805"/>
        <c:axId val="53812654"/>
      </c:lineChart>
      <c:catAx>
        <c:axId val="2834880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3812654"/>
        <c:crosses val="max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VendorList!$P$83:$AA$83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VendorList!$P$82:$AA$82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4551839"/>
        <c:axId val="63857688"/>
      </c:lineChart>
      <c:catAx>
        <c:axId val="1455183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63857688"/>
        <c:crosses val="max"/>
        <c:auto val="1"/>
        <c:lblOffset val="100"/>
        <c:noMultiLvlLbl val="0"/>
      </c:catAx>
      <c:valAx>
        <c:axId val="638576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551839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VendorList!$P$98:$AA$98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VendorList!$P$97:$AA$97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7848281"/>
        <c:axId val="5090210"/>
      </c:lineChart>
      <c:catAx>
        <c:axId val="3784828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5090210"/>
        <c:crosses val="max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48281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7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VendorList!$AE$20</c:f>
              <c:strCache>
                <c:ptCount val="1"/>
                <c:pt idx="0">
                  <c:v>Complex Values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VendorList!$P$6:$AA$6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VendorList!$P$113:$AA$113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VendorList!$P$112:$AA$112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5811891"/>
        <c:axId val="9653836"/>
      </c:lineChart>
      <c:catAx>
        <c:axId val="4581189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9653836"/>
        <c:crosses val="max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100000" t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</xdr:col>
      <xdr:colOff>5610225</xdr:colOff>
      <xdr:row>1</xdr:row>
      <xdr:rowOff>733425</xdr:rowOff>
    </xdr:to>
    <xdr:sp>
      <xdr:nvSpPr>
        <xdr:cNvPr id="1" name="AutoShape 2"/>
        <xdr:cNvSpPr>
          <a:spLocks/>
        </xdr:cNvSpPr>
      </xdr:nvSpPr>
      <xdr:spPr>
        <a:xfrm>
          <a:off x="609600" y="923925"/>
          <a:ext cx="500062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MANAGEMENT &amp; TREND ANALYSIS</a:t>
          </a:r>
        </a:p>
      </xdr:txBody>
    </xdr:sp>
    <xdr:clientData/>
  </xdr:twoCellAnchor>
  <xdr:twoCellAnchor>
    <xdr:from>
      <xdr:col>1</xdr:col>
      <xdr:colOff>133350</xdr:colOff>
      <xdr:row>0</xdr:row>
      <xdr:rowOff>133350</xdr:rowOff>
    </xdr:from>
    <xdr:to>
      <xdr:col>1</xdr:col>
      <xdr:colOff>3933825</xdr:colOff>
      <xdr:row>0</xdr:row>
      <xdr:rowOff>752475</xdr:rowOff>
    </xdr:to>
    <xdr:sp>
      <xdr:nvSpPr>
        <xdr:cNvPr id="2" name="AutoShape 3"/>
        <xdr:cNvSpPr>
          <a:spLocks/>
        </xdr:cNvSpPr>
      </xdr:nvSpPr>
      <xdr:spPr>
        <a:xfrm>
          <a:off x="133350" y="133350"/>
          <a:ext cx="38004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BASE ACCOUNT</a:t>
          </a:r>
        </a:p>
      </xdr:txBody>
    </xdr:sp>
    <xdr:clientData/>
  </xdr:twoCellAnchor>
  <xdr:twoCellAnchor>
    <xdr:from>
      <xdr:col>1</xdr:col>
      <xdr:colOff>609600</xdr:colOff>
      <xdr:row>1</xdr:row>
      <xdr:rowOff>104775</xdr:rowOff>
    </xdr:from>
    <xdr:to>
      <xdr:col>1</xdr:col>
      <xdr:colOff>5610225</xdr:colOff>
      <xdr:row>1</xdr:row>
      <xdr:rowOff>733425</xdr:rowOff>
    </xdr:to>
    <xdr:sp>
      <xdr:nvSpPr>
        <xdr:cNvPr id="3" name="AutoShape 4"/>
        <xdr:cNvSpPr>
          <a:spLocks/>
        </xdr:cNvSpPr>
      </xdr:nvSpPr>
      <xdr:spPr>
        <a:xfrm>
          <a:off x="609600" y="923925"/>
          <a:ext cx="500062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MANAGEMENT &amp; TREND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6</xdr:row>
      <xdr:rowOff>19050</xdr:rowOff>
    </xdr:from>
    <xdr:to>
      <xdr:col>20</xdr:col>
      <xdr:colOff>342900</xdr:colOff>
      <xdr:row>29</xdr:row>
      <xdr:rowOff>66675</xdr:rowOff>
    </xdr:to>
    <xdr:graphicFrame>
      <xdr:nvGraphicFramePr>
        <xdr:cNvPr id="1" name="Chart 24"/>
        <xdr:cNvGraphicFramePr/>
      </xdr:nvGraphicFramePr>
      <xdr:xfrm>
        <a:off x="2676525" y="1152525"/>
        <a:ext cx="5324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12</xdr:row>
      <xdr:rowOff>28575</xdr:rowOff>
    </xdr:from>
    <xdr:to>
      <xdr:col>8</xdr:col>
      <xdr:colOff>638175</xdr:colOff>
      <xdr:row>19</xdr:row>
      <xdr:rowOff>142875</xdr:rowOff>
    </xdr:to>
    <xdr:graphicFrame>
      <xdr:nvGraphicFramePr>
        <xdr:cNvPr id="1" name="Chart 6"/>
        <xdr:cNvGraphicFramePr/>
      </xdr:nvGraphicFramePr>
      <xdr:xfrm>
        <a:off x="276225" y="2324100"/>
        <a:ext cx="4848225" cy="124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19050</xdr:rowOff>
    </xdr:from>
    <xdr:to>
      <xdr:col>8</xdr:col>
      <xdr:colOff>628650</xdr:colOff>
      <xdr:row>34</xdr:row>
      <xdr:rowOff>133350</xdr:rowOff>
    </xdr:to>
    <xdr:graphicFrame>
      <xdr:nvGraphicFramePr>
        <xdr:cNvPr id="2" name="Chart 17"/>
        <xdr:cNvGraphicFramePr/>
      </xdr:nvGraphicFramePr>
      <xdr:xfrm>
        <a:off x="266700" y="4933950"/>
        <a:ext cx="4848225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42</xdr:row>
      <xdr:rowOff>19050</xdr:rowOff>
    </xdr:from>
    <xdr:to>
      <xdr:col>8</xdr:col>
      <xdr:colOff>628650</xdr:colOff>
      <xdr:row>49</xdr:row>
      <xdr:rowOff>133350</xdr:rowOff>
    </xdr:to>
    <xdr:graphicFrame>
      <xdr:nvGraphicFramePr>
        <xdr:cNvPr id="3" name="Chart 31"/>
        <xdr:cNvGraphicFramePr/>
      </xdr:nvGraphicFramePr>
      <xdr:xfrm>
        <a:off x="266700" y="7553325"/>
        <a:ext cx="4848225" cy="124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57</xdr:row>
      <xdr:rowOff>28575</xdr:rowOff>
    </xdr:from>
    <xdr:to>
      <xdr:col>8</xdr:col>
      <xdr:colOff>638175</xdr:colOff>
      <xdr:row>64</xdr:row>
      <xdr:rowOff>142875</xdr:rowOff>
    </xdr:to>
    <xdr:graphicFrame>
      <xdr:nvGraphicFramePr>
        <xdr:cNvPr id="4" name="Chart 45"/>
        <xdr:cNvGraphicFramePr/>
      </xdr:nvGraphicFramePr>
      <xdr:xfrm>
        <a:off x="276225" y="10182225"/>
        <a:ext cx="4848225" cy="124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72</xdr:row>
      <xdr:rowOff>19050</xdr:rowOff>
    </xdr:from>
    <xdr:to>
      <xdr:col>8</xdr:col>
      <xdr:colOff>628650</xdr:colOff>
      <xdr:row>79</xdr:row>
      <xdr:rowOff>133350</xdr:rowOff>
    </xdr:to>
    <xdr:graphicFrame>
      <xdr:nvGraphicFramePr>
        <xdr:cNvPr id="5" name="Chart 58"/>
        <xdr:cNvGraphicFramePr/>
      </xdr:nvGraphicFramePr>
      <xdr:xfrm>
        <a:off x="266700" y="12792075"/>
        <a:ext cx="4848225" cy="1247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87</xdr:row>
      <xdr:rowOff>19050</xdr:rowOff>
    </xdr:from>
    <xdr:to>
      <xdr:col>8</xdr:col>
      <xdr:colOff>628650</xdr:colOff>
      <xdr:row>94</xdr:row>
      <xdr:rowOff>133350</xdr:rowOff>
    </xdr:to>
    <xdr:graphicFrame>
      <xdr:nvGraphicFramePr>
        <xdr:cNvPr id="6" name="Chart 71"/>
        <xdr:cNvGraphicFramePr/>
      </xdr:nvGraphicFramePr>
      <xdr:xfrm>
        <a:off x="266700" y="15411450"/>
        <a:ext cx="4848225" cy="124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102</xdr:row>
      <xdr:rowOff>19050</xdr:rowOff>
    </xdr:from>
    <xdr:to>
      <xdr:col>8</xdr:col>
      <xdr:colOff>628650</xdr:colOff>
      <xdr:row>109</xdr:row>
      <xdr:rowOff>133350</xdr:rowOff>
    </xdr:to>
    <xdr:graphicFrame>
      <xdr:nvGraphicFramePr>
        <xdr:cNvPr id="7" name="Chart 84"/>
        <xdr:cNvGraphicFramePr/>
      </xdr:nvGraphicFramePr>
      <xdr:xfrm>
        <a:off x="266700" y="18030825"/>
        <a:ext cx="4848225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117</xdr:row>
      <xdr:rowOff>19050</xdr:rowOff>
    </xdr:from>
    <xdr:to>
      <xdr:col>8</xdr:col>
      <xdr:colOff>628650</xdr:colOff>
      <xdr:row>124</xdr:row>
      <xdr:rowOff>133350</xdr:rowOff>
    </xdr:to>
    <xdr:graphicFrame>
      <xdr:nvGraphicFramePr>
        <xdr:cNvPr id="8" name="Chart 97"/>
        <xdr:cNvGraphicFramePr/>
      </xdr:nvGraphicFramePr>
      <xdr:xfrm>
        <a:off x="266700" y="20650200"/>
        <a:ext cx="4848225" cy="1247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132</xdr:row>
      <xdr:rowOff>19050</xdr:rowOff>
    </xdr:from>
    <xdr:to>
      <xdr:col>8</xdr:col>
      <xdr:colOff>628650</xdr:colOff>
      <xdr:row>139</xdr:row>
      <xdr:rowOff>133350</xdr:rowOff>
    </xdr:to>
    <xdr:graphicFrame>
      <xdr:nvGraphicFramePr>
        <xdr:cNvPr id="9" name="Chart 110"/>
        <xdr:cNvGraphicFramePr/>
      </xdr:nvGraphicFramePr>
      <xdr:xfrm>
        <a:off x="266700" y="23269575"/>
        <a:ext cx="4848225" cy="1247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147</xdr:row>
      <xdr:rowOff>19050</xdr:rowOff>
    </xdr:from>
    <xdr:to>
      <xdr:col>8</xdr:col>
      <xdr:colOff>628650</xdr:colOff>
      <xdr:row>154</xdr:row>
      <xdr:rowOff>133350</xdr:rowOff>
    </xdr:to>
    <xdr:graphicFrame>
      <xdr:nvGraphicFramePr>
        <xdr:cNvPr id="10" name="Chart 123"/>
        <xdr:cNvGraphicFramePr/>
      </xdr:nvGraphicFramePr>
      <xdr:xfrm>
        <a:off x="266700" y="25888950"/>
        <a:ext cx="4848225" cy="1247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162</xdr:row>
      <xdr:rowOff>19050</xdr:rowOff>
    </xdr:from>
    <xdr:to>
      <xdr:col>8</xdr:col>
      <xdr:colOff>628650</xdr:colOff>
      <xdr:row>169</xdr:row>
      <xdr:rowOff>133350</xdr:rowOff>
    </xdr:to>
    <xdr:graphicFrame>
      <xdr:nvGraphicFramePr>
        <xdr:cNvPr id="11" name="Chart 136"/>
        <xdr:cNvGraphicFramePr/>
      </xdr:nvGraphicFramePr>
      <xdr:xfrm>
        <a:off x="266700" y="28508325"/>
        <a:ext cx="4848225" cy="1247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177</xdr:row>
      <xdr:rowOff>19050</xdr:rowOff>
    </xdr:from>
    <xdr:to>
      <xdr:col>8</xdr:col>
      <xdr:colOff>628650</xdr:colOff>
      <xdr:row>184</xdr:row>
      <xdr:rowOff>133350</xdr:rowOff>
    </xdr:to>
    <xdr:graphicFrame>
      <xdr:nvGraphicFramePr>
        <xdr:cNvPr id="12" name="Chart 162"/>
        <xdr:cNvGraphicFramePr/>
      </xdr:nvGraphicFramePr>
      <xdr:xfrm>
        <a:off x="266700" y="31127700"/>
        <a:ext cx="4848225" cy="1247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192</xdr:row>
      <xdr:rowOff>28575</xdr:rowOff>
    </xdr:from>
    <xdr:to>
      <xdr:col>8</xdr:col>
      <xdr:colOff>638175</xdr:colOff>
      <xdr:row>199</xdr:row>
      <xdr:rowOff>142875</xdr:rowOff>
    </xdr:to>
    <xdr:graphicFrame>
      <xdr:nvGraphicFramePr>
        <xdr:cNvPr id="13" name="Chart 187"/>
        <xdr:cNvGraphicFramePr/>
      </xdr:nvGraphicFramePr>
      <xdr:xfrm>
        <a:off x="276225" y="33756600"/>
        <a:ext cx="4848225" cy="1247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28575</xdr:colOff>
      <xdr:row>207</xdr:row>
      <xdr:rowOff>19050</xdr:rowOff>
    </xdr:from>
    <xdr:to>
      <xdr:col>8</xdr:col>
      <xdr:colOff>638175</xdr:colOff>
      <xdr:row>214</xdr:row>
      <xdr:rowOff>133350</xdr:rowOff>
    </xdr:to>
    <xdr:graphicFrame>
      <xdr:nvGraphicFramePr>
        <xdr:cNvPr id="14" name="Chart 212"/>
        <xdr:cNvGraphicFramePr/>
      </xdr:nvGraphicFramePr>
      <xdr:xfrm>
        <a:off x="276225" y="36366450"/>
        <a:ext cx="4848225" cy="1247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222</xdr:row>
      <xdr:rowOff>19050</xdr:rowOff>
    </xdr:from>
    <xdr:to>
      <xdr:col>8</xdr:col>
      <xdr:colOff>628650</xdr:colOff>
      <xdr:row>229</xdr:row>
      <xdr:rowOff>133350</xdr:rowOff>
    </xdr:to>
    <xdr:graphicFrame>
      <xdr:nvGraphicFramePr>
        <xdr:cNvPr id="15" name="Chart 237"/>
        <xdr:cNvGraphicFramePr/>
      </xdr:nvGraphicFramePr>
      <xdr:xfrm>
        <a:off x="266700" y="38985825"/>
        <a:ext cx="4848225" cy="1247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28575</xdr:colOff>
      <xdr:row>237</xdr:row>
      <xdr:rowOff>19050</xdr:rowOff>
    </xdr:from>
    <xdr:to>
      <xdr:col>8</xdr:col>
      <xdr:colOff>638175</xdr:colOff>
      <xdr:row>244</xdr:row>
      <xdr:rowOff>133350</xdr:rowOff>
    </xdr:to>
    <xdr:graphicFrame>
      <xdr:nvGraphicFramePr>
        <xdr:cNvPr id="16" name="Chart 262"/>
        <xdr:cNvGraphicFramePr/>
      </xdr:nvGraphicFramePr>
      <xdr:xfrm>
        <a:off x="276225" y="41605200"/>
        <a:ext cx="4848225" cy="1247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19050</xdr:colOff>
      <xdr:row>252</xdr:row>
      <xdr:rowOff>19050</xdr:rowOff>
    </xdr:from>
    <xdr:to>
      <xdr:col>8</xdr:col>
      <xdr:colOff>628650</xdr:colOff>
      <xdr:row>259</xdr:row>
      <xdr:rowOff>133350</xdr:rowOff>
    </xdr:to>
    <xdr:graphicFrame>
      <xdr:nvGraphicFramePr>
        <xdr:cNvPr id="17" name="Chart 287"/>
        <xdr:cNvGraphicFramePr/>
      </xdr:nvGraphicFramePr>
      <xdr:xfrm>
        <a:off x="266700" y="44224575"/>
        <a:ext cx="4848225" cy="1247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267</xdr:row>
      <xdr:rowOff>19050</xdr:rowOff>
    </xdr:from>
    <xdr:to>
      <xdr:col>8</xdr:col>
      <xdr:colOff>628650</xdr:colOff>
      <xdr:row>274</xdr:row>
      <xdr:rowOff>133350</xdr:rowOff>
    </xdr:to>
    <xdr:graphicFrame>
      <xdr:nvGraphicFramePr>
        <xdr:cNvPr id="18" name="Chart 312"/>
        <xdr:cNvGraphicFramePr/>
      </xdr:nvGraphicFramePr>
      <xdr:xfrm>
        <a:off x="266700" y="46843950"/>
        <a:ext cx="4848225" cy="1247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19050</xdr:colOff>
      <xdr:row>282</xdr:row>
      <xdr:rowOff>19050</xdr:rowOff>
    </xdr:from>
    <xdr:to>
      <xdr:col>8</xdr:col>
      <xdr:colOff>628650</xdr:colOff>
      <xdr:row>289</xdr:row>
      <xdr:rowOff>133350</xdr:rowOff>
    </xdr:to>
    <xdr:graphicFrame>
      <xdr:nvGraphicFramePr>
        <xdr:cNvPr id="19" name="Chart 337"/>
        <xdr:cNvGraphicFramePr/>
      </xdr:nvGraphicFramePr>
      <xdr:xfrm>
        <a:off x="266700" y="49463325"/>
        <a:ext cx="4848225" cy="1247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19050</xdr:colOff>
      <xdr:row>297</xdr:row>
      <xdr:rowOff>28575</xdr:rowOff>
    </xdr:from>
    <xdr:to>
      <xdr:col>8</xdr:col>
      <xdr:colOff>628650</xdr:colOff>
      <xdr:row>304</xdr:row>
      <xdr:rowOff>142875</xdr:rowOff>
    </xdr:to>
    <xdr:graphicFrame>
      <xdr:nvGraphicFramePr>
        <xdr:cNvPr id="20" name="Chart 387"/>
        <xdr:cNvGraphicFramePr/>
      </xdr:nvGraphicFramePr>
      <xdr:xfrm>
        <a:off x="266700" y="52092225"/>
        <a:ext cx="4848225" cy="1247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312</xdr:row>
      <xdr:rowOff>28575</xdr:rowOff>
    </xdr:from>
    <xdr:to>
      <xdr:col>8</xdr:col>
      <xdr:colOff>628650</xdr:colOff>
      <xdr:row>319</xdr:row>
      <xdr:rowOff>142875</xdr:rowOff>
    </xdr:to>
    <xdr:graphicFrame>
      <xdr:nvGraphicFramePr>
        <xdr:cNvPr id="21" name="Chart 407"/>
        <xdr:cNvGraphicFramePr/>
      </xdr:nvGraphicFramePr>
      <xdr:xfrm>
        <a:off x="266700" y="54711600"/>
        <a:ext cx="4848225" cy="1247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7</xdr:row>
      <xdr:rowOff>9525</xdr:rowOff>
    </xdr:from>
    <xdr:to>
      <xdr:col>12</xdr:col>
      <xdr:colOff>819150</xdr:colOff>
      <xdr:row>11</xdr:row>
      <xdr:rowOff>419100</xdr:rowOff>
    </xdr:to>
    <xdr:graphicFrame>
      <xdr:nvGraphicFramePr>
        <xdr:cNvPr id="1" name="Chart 7"/>
        <xdr:cNvGraphicFramePr/>
      </xdr:nvGraphicFramePr>
      <xdr:xfrm>
        <a:off x="200025" y="866775"/>
        <a:ext cx="10125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19050</xdr:colOff>
      <xdr:row>15</xdr:row>
      <xdr:rowOff>19050</xdr:rowOff>
    </xdr:from>
    <xdr:to>
      <xdr:col>12</xdr:col>
      <xdr:colOff>819150</xdr:colOff>
      <xdr:row>20</xdr:row>
      <xdr:rowOff>0</xdr:rowOff>
    </xdr:to>
    <xdr:graphicFrame>
      <xdr:nvGraphicFramePr>
        <xdr:cNvPr id="2" name="Chart 8"/>
        <xdr:cNvGraphicFramePr/>
      </xdr:nvGraphicFramePr>
      <xdr:xfrm>
        <a:off x="200025" y="3495675"/>
        <a:ext cx="101250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19050</xdr:rowOff>
    </xdr:from>
    <xdr:to>
      <xdr:col>12</xdr:col>
      <xdr:colOff>819150</xdr:colOff>
      <xdr:row>28</xdr:row>
      <xdr:rowOff>0</xdr:rowOff>
    </xdr:to>
    <xdr:graphicFrame>
      <xdr:nvGraphicFramePr>
        <xdr:cNvPr id="3" name="Chart 9"/>
        <xdr:cNvGraphicFramePr/>
      </xdr:nvGraphicFramePr>
      <xdr:xfrm>
        <a:off x="200025" y="6115050"/>
        <a:ext cx="101250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motiveprofit.com/" TargetMode="External" /><Relationship Id="rId2" Type="http://schemas.openxmlformats.org/officeDocument/2006/relationships/hyperlink" Target="mailto:templates@automotiveprofit.com?subject=Base%20Account%20Analysisr%20User%20Question" TargetMode="External" /><Relationship Id="rId3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4"/>
  <sheetViews>
    <sheetView showGridLines="0" showRowColHeaders="0" workbookViewId="0" topLeftCell="B1">
      <selection activeCell="A1" sqref="A1"/>
    </sheetView>
  </sheetViews>
  <sheetFormatPr defaultColWidth="9.140625" defaultRowHeight="12.75"/>
  <cols>
    <col min="1" max="1" width="1.7109375" style="93" hidden="1" customWidth="1"/>
    <col min="2" max="2" width="142.7109375" style="93" customWidth="1"/>
    <col min="3" max="16384" width="9.140625" style="93" customWidth="1"/>
  </cols>
  <sheetData>
    <row r="1" spans="1:2" ht="64.5" customHeight="1">
      <c r="A1" s="92"/>
      <c r="B1" s="92"/>
    </row>
    <row r="2" spans="1:2" s="95" customFormat="1" ht="64.5" customHeight="1">
      <c r="A2" s="94"/>
      <c r="B2" s="94"/>
    </row>
    <row r="3" spans="1:2" ht="19.5" customHeight="1">
      <c r="A3" s="92"/>
      <c r="B3" s="96" t="s">
        <v>142</v>
      </c>
    </row>
    <row r="4" spans="1:2" ht="399.75" customHeight="1">
      <c r="A4" s="92"/>
      <c r="B4" s="97"/>
    </row>
  </sheetData>
  <sheetProtection password="CDDA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B1:Z43"/>
  <sheetViews>
    <sheetView showGridLines="0" showRowColHeaders="0" workbookViewId="0" topLeftCell="A1">
      <selection activeCell="C9" sqref="C9"/>
    </sheetView>
  </sheetViews>
  <sheetFormatPr defaultColWidth="9.140625" defaultRowHeight="12.75"/>
  <cols>
    <col min="1" max="1" width="2.7109375" style="5" customWidth="1"/>
    <col min="2" max="2" width="3.7109375" style="5" customWidth="1"/>
    <col min="3" max="3" width="9.7109375" style="5" customWidth="1"/>
    <col min="4" max="12" width="11.7109375" style="5" customWidth="1"/>
    <col min="13" max="13" width="30.7109375" style="5" customWidth="1"/>
    <col min="14" max="24" width="9.140625" style="5" customWidth="1"/>
    <col min="25" max="25" width="14.7109375" style="5" hidden="1" customWidth="1"/>
    <col min="26" max="26" width="12.7109375" style="5" hidden="1" customWidth="1"/>
    <col min="27" max="16384" width="9.140625" style="5" customWidth="1"/>
  </cols>
  <sheetData>
    <row r="1" ht="18">
      <c r="B1" s="4" t="s">
        <v>304</v>
      </c>
    </row>
    <row r="2" ht="12.75"/>
    <row r="3" spans="2:10" ht="15.75">
      <c r="B3" s="420"/>
      <c r="C3" s="421"/>
      <c r="D3" s="421"/>
      <c r="E3" s="422"/>
      <c r="G3" s="280" t="s">
        <v>303</v>
      </c>
      <c r="I3" s="415">
        <f>Departmental!AA22</f>
        <v>38718</v>
      </c>
      <c r="J3" s="416"/>
    </row>
    <row r="4" spans="2:26" ht="15.75">
      <c r="B4" s="281"/>
      <c r="C4" s="281"/>
      <c r="D4" s="281"/>
      <c r="E4" s="282"/>
      <c r="G4" s="280"/>
      <c r="I4" s="283"/>
      <c r="J4" s="283"/>
      <c r="Z4" s="99">
        <v>26</v>
      </c>
    </row>
    <row r="5" spans="2:26" ht="15.75">
      <c r="B5" s="281"/>
      <c r="C5" s="281"/>
      <c r="D5" s="281"/>
      <c r="E5" s="282"/>
      <c r="G5" s="280"/>
      <c r="I5" s="283"/>
      <c r="J5" s="283"/>
      <c r="X5" s="293"/>
      <c r="Y5" s="294" t="s">
        <v>307</v>
      </c>
      <c r="Z5" s="295">
        <v>0</v>
      </c>
    </row>
    <row r="6" spans="5:26" ht="12.75">
      <c r="E6" s="417" t="s">
        <v>305</v>
      </c>
      <c r="F6" s="418"/>
      <c r="G6" s="418"/>
      <c r="H6" s="418"/>
      <c r="I6" s="418"/>
      <c r="J6" s="418"/>
      <c r="K6" s="419"/>
      <c r="X6" s="293"/>
      <c r="Y6" s="294" t="s">
        <v>306</v>
      </c>
      <c r="Z6" s="295">
        <v>0</v>
      </c>
    </row>
    <row r="7" spans="2:26" ht="12.75">
      <c r="B7" s="25"/>
      <c r="C7" s="284" t="s">
        <v>21</v>
      </c>
      <c r="D7" s="285" t="s">
        <v>22</v>
      </c>
      <c r="E7" s="284" t="s">
        <v>11</v>
      </c>
      <c r="F7" s="285" t="s">
        <v>12</v>
      </c>
      <c r="G7" s="284" t="s">
        <v>13</v>
      </c>
      <c r="H7" s="285" t="s">
        <v>14</v>
      </c>
      <c r="I7" s="284" t="s">
        <v>6</v>
      </c>
      <c r="J7" s="285" t="s">
        <v>15</v>
      </c>
      <c r="K7" s="284" t="s">
        <v>16</v>
      </c>
      <c r="L7" s="285" t="s">
        <v>20</v>
      </c>
      <c r="M7" s="284" t="s">
        <v>42</v>
      </c>
      <c r="Y7" s="284" t="s">
        <v>11</v>
      </c>
      <c r="Z7" s="304">
        <v>0</v>
      </c>
    </row>
    <row r="8" spans="2:26" ht="12.75">
      <c r="B8" s="24" t="s">
        <v>43</v>
      </c>
      <c r="C8" s="413" t="s">
        <v>302</v>
      </c>
      <c r="D8" s="414"/>
      <c r="E8" s="299">
        <f>SUM(Z7)</f>
        <v>0</v>
      </c>
      <c r="F8" s="299">
        <f>SUM(Z8)</f>
        <v>0</v>
      </c>
      <c r="G8" s="299">
        <f>SUM(Z9)</f>
        <v>0</v>
      </c>
      <c r="H8" s="299">
        <f>SUM(Z10)</f>
        <v>0</v>
      </c>
      <c r="I8" s="299">
        <f>SUM(Z11)</f>
        <v>0</v>
      </c>
      <c r="J8" s="299">
        <f>SUM(Z12)</f>
        <v>0</v>
      </c>
      <c r="K8" s="299">
        <f>SUM(Z13)</f>
        <v>0</v>
      </c>
      <c r="L8" s="300">
        <f>SUM(E8:K8)</f>
        <v>0</v>
      </c>
      <c r="M8" s="292"/>
      <c r="Y8" s="285" t="s">
        <v>12</v>
      </c>
      <c r="Z8" s="304">
        <v>0</v>
      </c>
    </row>
    <row r="9" spans="2:26" ht="12.75">
      <c r="B9" s="279">
        <v>1</v>
      </c>
      <c r="C9" s="287"/>
      <c r="D9" s="288"/>
      <c r="E9" s="301">
        <v>0</v>
      </c>
      <c r="F9" s="301">
        <v>0</v>
      </c>
      <c r="G9" s="301">
        <v>0</v>
      </c>
      <c r="H9" s="301">
        <v>0</v>
      </c>
      <c r="I9" s="301">
        <v>0</v>
      </c>
      <c r="J9" s="301">
        <v>0</v>
      </c>
      <c r="K9" s="301">
        <v>0</v>
      </c>
      <c r="L9" s="302">
        <f>SUM(E9:K9)</f>
        <v>0</v>
      </c>
      <c r="M9" s="291"/>
      <c r="Y9" s="284" t="s">
        <v>13</v>
      </c>
      <c r="Z9" s="304">
        <v>0</v>
      </c>
    </row>
    <row r="10" spans="2:26" ht="12.75">
      <c r="B10" s="279">
        <v>2</v>
      </c>
      <c r="C10" s="289"/>
      <c r="D10" s="290"/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302">
        <f aca="true" t="shared" si="0" ref="L10:L39">SUM(E10:K10)</f>
        <v>0</v>
      </c>
      <c r="M10" s="292"/>
      <c r="Y10" s="285" t="s">
        <v>14</v>
      </c>
      <c r="Z10" s="304">
        <v>0</v>
      </c>
    </row>
    <row r="11" spans="2:26" ht="12.75">
      <c r="B11" s="279">
        <v>3</v>
      </c>
      <c r="C11" s="287"/>
      <c r="D11" s="288"/>
      <c r="E11" s="301">
        <v>0</v>
      </c>
      <c r="F11" s="301">
        <v>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2">
        <f t="shared" si="0"/>
        <v>0</v>
      </c>
      <c r="M11" s="291"/>
      <c r="Y11" s="284" t="s">
        <v>6</v>
      </c>
      <c r="Z11" s="304">
        <v>0</v>
      </c>
    </row>
    <row r="12" spans="2:26" ht="12.75">
      <c r="B12" s="279">
        <v>4</v>
      </c>
      <c r="C12" s="289"/>
      <c r="D12" s="290"/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302">
        <f t="shared" si="0"/>
        <v>0</v>
      </c>
      <c r="M12" s="292"/>
      <c r="Y12" s="285" t="s">
        <v>15</v>
      </c>
      <c r="Z12" s="304">
        <v>0</v>
      </c>
    </row>
    <row r="13" spans="2:26" ht="12.75">
      <c r="B13" s="279">
        <v>5</v>
      </c>
      <c r="C13" s="287"/>
      <c r="D13" s="288"/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2">
        <f t="shared" si="0"/>
        <v>0</v>
      </c>
      <c r="M13" s="291"/>
      <c r="Y13" s="284" t="s">
        <v>16</v>
      </c>
      <c r="Z13" s="304">
        <v>0</v>
      </c>
    </row>
    <row r="14" spans="2:13" ht="12.75">
      <c r="B14" s="279">
        <v>6</v>
      </c>
      <c r="C14" s="289"/>
      <c r="D14" s="290"/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302">
        <f t="shared" si="0"/>
        <v>0</v>
      </c>
      <c r="M14" s="292"/>
    </row>
    <row r="15" spans="2:13" ht="12.75">
      <c r="B15" s="279">
        <v>7</v>
      </c>
      <c r="C15" s="287"/>
      <c r="D15" s="288"/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2">
        <f t="shared" si="0"/>
        <v>0</v>
      </c>
      <c r="M15" s="291"/>
    </row>
    <row r="16" spans="2:13" ht="12.75">
      <c r="B16" s="279">
        <v>8</v>
      </c>
      <c r="C16" s="289"/>
      <c r="D16" s="290"/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302">
        <f t="shared" si="0"/>
        <v>0</v>
      </c>
      <c r="M16" s="292"/>
    </row>
    <row r="17" spans="2:13" ht="12.75">
      <c r="B17" s="279">
        <v>9</v>
      </c>
      <c r="C17" s="287"/>
      <c r="D17" s="288"/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2">
        <f t="shared" si="0"/>
        <v>0</v>
      </c>
      <c r="M17" s="291"/>
    </row>
    <row r="18" spans="2:13" ht="12.75">
      <c r="B18" s="279">
        <v>10</v>
      </c>
      <c r="C18" s="289"/>
      <c r="D18" s="290"/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302">
        <f t="shared" si="0"/>
        <v>0</v>
      </c>
      <c r="M18" s="292"/>
    </row>
    <row r="19" spans="2:13" ht="12.75">
      <c r="B19" s="279">
        <v>11</v>
      </c>
      <c r="C19" s="287"/>
      <c r="D19" s="288"/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2">
        <f t="shared" si="0"/>
        <v>0</v>
      </c>
      <c r="M19" s="291"/>
    </row>
    <row r="20" spans="2:13" ht="12.75">
      <c r="B20" s="279">
        <v>12</v>
      </c>
      <c r="C20" s="289"/>
      <c r="D20" s="290"/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302">
        <f t="shared" si="0"/>
        <v>0</v>
      </c>
      <c r="M20" s="292"/>
    </row>
    <row r="21" spans="2:13" ht="12.75">
      <c r="B21" s="279">
        <v>13</v>
      </c>
      <c r="C21" s="287"/>
      <c r="D21" s="288"/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2">
        <f t="shared" si="0"/>
        <v>0</v>
      </c>
      <c r="M21" s="291"/>
    </row>
    <row r="22" spans="2:13" ht="12.75">
      <c r="B22" s="279">
        <v>14</v>
      </c>
      <c r="C22" s="289"/>
      <c r="D22" s="290"/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302">
        <f t="shared" si="0"/>
        <v>0</v>
      </c>
      <c r="M22" s="292"/>
    </row>
    <row r="23" spans="2:13" ht="12.75">
      <c r="B23" s="279">
        <v>15</v>
      </c>
      <c r="C23" s="287"/>
      <c r="D23" s="288"/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2">
        <f t="shared" si="0"/>
        <v>0</v>
      </c>
      <c r="M23" s="291"/>
    </row>
    <row r="24" spans="2:13" ht="12.75">
      <c r="B24" s="279">
        <v>16</v>
      </c>
      <c r="C24" s="289"/>
      <c r="D24" s="290"/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302">
        <f t="shared" si="0"/>
        <v>0</v>
      </c>
      <c r="M24" s="292"/>
    </row>
    <row r="25" spans="2:13" ht="12.75">
      <c r="B25" s="279">
        <v>17</v>
      </c>
      <c r="C25" s="287"/>
      <c r="D25" s="288"/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  <c r="K25" s="301">
        <v>0</v>
      </c>
      <c r="L25" s="302">
        <f t="shared" si="0"/>
        <v>0</v>
      </c>
      <c r="M25" s="291"/>
    </row>
    <row r="26" spans="2:13" ht="12.75">
      <c r="B26" s="279">
        <v>18</v>
      </c>
      <c r="C26" s="289"/>
      <c r="D26" s="290"/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302">
        <f t="shared" si="0"/>
        <v>0</v>
      </c>
      <c r="M26" s="292"/>
    </row>
    <row r="27" spans="2:13" ht="12.75">
      <c r="B27" s="279">
        <v>19</v>
      </c>
      <c r="C27" s="287"/>
      <c r="D27" s="288"/>
      <c r="E27" s="301">
        <v>0</v>
      </c>
      <c r="F27" s="301">
        <v>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2">
        <f t="shared" si="0"/>
        <v>0</v>
      </c>
      <c r="M27" s="291"/>
    </row>
    <row r="28" spans="2:13" ht="12.75">
      <c r="B28" s="279">
        <v>20</v>
      </c>
      <c r="C28" s="289"/>
      <c r="D28" s="290"/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296">
        <v>0</v>
      </c>
      <c r="L28" s="302">
        <f t="shared" si="0"/>
        <v>0</v>
      </c>
      <c r="M28" s="292"/>
    </row>
    <row r="29" spans="2:13" ht="12.75">
      <c r="B29" s="279">
        <v>21</v>
      </c>
      <c r="C29" s="287"/>
      <c r="D29" s="288"/>
      <c r="E29" s="301">
        <v>0</v>
      </c>
      <c r="F29" s="301">
        <v>0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2">
        <f t="shared" si="0"/>
        <v>0</v>
      </c>
      <c r="M29" s="291"/>
    </row>
    <row r="30" spans="2:13" ht="12.75">
      <c r="B30" s="279">
        <v>22</v>
      </c>
      <c r="C30" s="289"/>
      <c r="D30" s="290"/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302">
        <f t="shared" si="0"/>
        <v>0</v>
      </c>
      <c r="M30" s="292"/>
    </row>
    <row r="31" spans="2:13" ht="12.75">
      <c r="B31" s="279">
        <v>23</v>
      </c>
      <c r="C31" s="287"/>
      <c r="D31" s="288"/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2">
        <f t="shared" si="0"/>
        <v>0</v>
      </c>
      <c r="M31" s="291"/>
    </row>
    <row r="32" spans="2:13" ht="12.75">
      <c r="B32" s="279">
        <v>24</v>
      </c>
      <c r="C32" s="289"/>
      <c r="D32" s="290"/>
      <c r="E32" s="296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0</v>
      </c>
      <c r="L32" s="302">
        <f t="shared" si="0"/>
        <v>0</v>
      </c>
      <c r="M32" s="292"/>
    </row>
    <row r="33" spans="2:13" ht="12.75">
      <c r="B33" s="279">
        <v>25</v>
      </c>
      <c r="C33" s="287"/>
      <c r="D33" s="288"/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1">
        <v>0</v>
      </c>
      <c r="L33" s="302">
        <f t="shared" si="0"/>
        <v>0</v>
      </c>
      <c r="M33" s="291"/>
    </row>
    <row r="34" spans="2:13" ht="12.75">
      <c r="B34" s="279">
        <v>26</v>
      </c>
      <c r="C34" s="289"/>
      <c r="D34" s="290"/>
      <c r="E34" s="296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0</v>
      </c>
      <c r="L34" s="302">
        <f t="shared" si="0"/>
        <v>0</v>
      </c>
      <c r="M34" s="292"/>
    </row>
    <row r="35" spans="2:13" ht="12.75">
      <c r="B35" s="279">
        <v>27</v>
      </c>
      <c r="C35" s="287"/>
      <c r="D35" s="288"/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  <c r="K35" s="301">
        <v>0</v>
      </c>
      <c r="L35" s="302">
        <f t="shared" si="0"/>
        <v>0</v>
      </c>
      <c r="M35" s="291"/>
    </row>
    <row r="36" spans="2:13" ht="12.75">
      <c r="B36" s="279">
        <v>28</v>
      </c>
      <c r="C36" s="289"/>
      <c r="D36" s="290"/>
      <c r="E36" s="296">
        <v>0</v>
      </c>
      <c r="F36" s="296">
        <v>0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302">
        <f t="shared" si="0"/>
        <v>0</v>
      </c>
      <c r="M36" s="292"/>
    </row>
    <row r="37" spans="2:13" ht="12.75">
      <c r="B37" s="279">
        <v>29</v>
      </c>
      <c r="C37" s="287"/>
      <c r="D37" s="288"/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2">
        <f t="shared" si="0"/>
        <v>0</v>
      </c>
      <c r="M37" s="291"/>
    </row>
    <row r="38" spans="2:13" ht="12.75">
      <c r="B38" s="279">
        <v>30</v>
      </c>
      <c r="C38" s="289"/>
      <c r="D38" s="290"/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302">
        <f t="shared" si="0"/>
        <v>0</v>
      </c>
      <c r="M38" s="292"/>
    </row>
    <row r="39" spans="2:13" ht="12.75">
      <c r="B39" s="24" t="s">
        <v>43</v>
      </c>
      <c r="C39" s="413" t="s">
        <v>41</v>
      </c>
      <c r="D39" s="414"/>
      <c r="E39" s="303">
        <f>SUM(E8:E38)</f>
        <v>0</v>
      </c>
      <c r="F39" s="303">
        <f aca="true" t="shared" si="1" ref="F39:K39">SUM(F8:F38)</f>
        <v>0</v>
      </c>
      <c r="G39" s="303">
        <f t="shared" si="1"/>
        <v>0</v>
      </c>
      <c r="H39" s="303">
        <f t="shared" si="1"/>
        <v>0</v>
      </c>
      <c r="I39" s="303">
        <f t="shared" si="1"/>
        <v>0</v>
      </c>
      <c r="J39" s="303">
        <f t="shared" si="1"/>
        <v>0</v>
      </c>
      <c r="K39" s="303">
        <f t="shared" si="1"/>
        <v>0</v>
      </c>
      <c r="L39" s="302">
        <f t="shared" si="0"/>
        <v>0</v>
      </c>
      <c r="M39" s="286"/>
    </row>
    <row r="40" ht="12.75"/>
    <row r="41" spans="2:13" ht="12.75">
      <c r="B41" s="210"/>
      <c r="C41" s="210"/>
      <c r="D41" s="210"/>
      <c r="L41" s="210"/>
      <c r="M41" s="210"/>
    </row>
    <row r="42" ht="12.75"/>
    <row r="43" spans="2:4" ht="12.75">
      <c r="B43" s="210"/>
      <c r="C43" s="210"/>
      <c r="D43" s="210"/>
    </row>
  </sheetData>
  <sheetProtection password="CDDA" sheet="1" objects="1" scenarios="1"/>
  <mergeCells count="5">
    <mergeCell ref="C8:D8"/>
    <mergeCell ref="C39:D39"/>
    <mergeCell ref="I3:J3"/>
    <mergeCell ref="E6:K6"/>
    <mergeCell ref="B3:E3"/>
  </mergeCells>
  <printOptions/>
  <pageMargins left="0.25" right="0.25" top="0.5" bottom="0.25" header="0" footer="0"/>
  <pageSetup blackAndWhite="1" horizontalDpi="300" verticalDpi="300" orientation="landscape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O163"/>
  <sheetViews>
    <sheetView showGridLines="0" showRowColHeaders="0" workbookViewId="0" topLeftCell="A1">
      <selection activeCell="B2" sqref="B2:C2"/>
    </sheetView>
  </sheetViews>
  <sheetFormatPr defaultColWidth="9.140625" defaultRowHeight="12.75"/>
  <cols>
    <col min="1" max="1" width="5.7109375" style="64" customWidth="1"/>
    <col min="2" max="5" width="9.140625" style="64" customWidth="1"/>
    <col min="6" max="6" width="10.7109375" style="64" customWidth="1"/>
    <col min="7" max="8" width="7.7109375" style="64" customWidth="1"/>
    <col min="9" max="9" width="8.7109375" style="64" customWidth="1"/>
    <col min="10" max="11" width="7.7109375" style="64" customWidth="1"/>
    <col min="12" max="12" width="8.7109375" style="64" customWidth="1"/>
    <col min="13" max="13" width="6.7109375" style="64" customWidth="1"/>
    <col min="14" max="14" width="7.7109375" style="64" customWidth="1"/>
    <col min="15" max="15" width="2.7109375" style="64" customWidth="1"/>
    <col min="16" max="16384" width="9.140625" style="64" customWidth="1"/>
  </cols>
  <sheetData>
    <row r="1" spans="1:15" ht="19.5" customHeight="1">
      <c r="A1" s="430" t="s">
        <v>121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/>
    </row>
    <row r="2" spans="1:15" ht="18" customHeight="1">
      <c r="A2" s="65"/>
      <c r="B2" s="434"/>
      <c r="C2" s="435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433"/>
    </row>
    <row r="3" spans="1:15" ht="14.25">
      <c r="A3" s="65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433"/>
    </row>
    <row r="4" spans="1:15" ht="14.25">
      <c r="A4" s="65"/>
      <c r="B4" s="71" t="s">
        <v>218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433"/>
    </row>
    <row r="5" spans="1:15" ht="12.75">
      <c r="A5" s="65"/>
      <c r="B5" s="7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  <c r="O5" s="433"/>
    </row>
    <row r="6" spans="1:15" ht="12.75">
      <c r="A6" s="65"/>
      <c r="B6" s="72" t="s">
        <v>250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  <c r="O6" s="433"/>
    </row>
    <row r="7" spans="1:15" ht="12.75">
      <c r="A7" s="65"/>
      <c r="B7" s="72" t="s">
        <v>215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433"/>
    </row>
    <row r="8" spans="1:15" ht="12.75">
      <c r="A8" s="65"/>
      <c r="B8" s="72" t="s">
        <v>204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433"/>
    </row>
    <row r="9" spans="1:15" ht="12.75">
      <c r="A9" s="65"/>
      <c r="B9" s="7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433"/>
    </row>
    <row r="10" spans="1:15" ht="12.75">
      <c r="A10" s="65"/>
      <c r="B10" s="72" t="s">
        <v>216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433"/>
    </row>
    <row r="11" spans="1:15" ht="12.75">
      <c r="A11" s="65"/>
      <c r="B11" s="72" t="s">
        <v>205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433"/>
    </row>
    <row r="12" spans="1:15" ht="12.75">
      <c r="A12" s="65"/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433"/>
    </row>
    <row r="13" spans="1:15" ht="12.75">
      <c r="A13" s="65"/>
      <c r="B13" s="72" t="s">
        <v>206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433"/>
    </row>
    <row r="14" spans="1:15" ht="12.75">
      <c r="A14" s="65"/>
      <c r="B14" s="72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433"/>
    </row>
    <row r="15" spans="1:15" ht="12.75">
      <c r="A15" s="65"/>
      <c r="B15" s="72" t="s">
        <v>207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433"/>
    </row>
    <row r="16" spans="1:15" ht="12.75">
      <c r="A16" s="65"/>
      <c r="B16" s="72" t="s">
        <v>208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  <c r="O16" s="433"/>
    </row>
    <row r="17" spans="1:15" ht="12.75">
      <c r="A17" s="65"/>
      <c r="B17" s="72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433"/>
    </row>
    <row r="18" spans="1:15" ht="12.75">
      <c r="A18" s="65"/>
      <c r="B18" s="72" t="s">
        <v>209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433"/>
    </row>
    <row r="19" spans="1:15" ht="12.75">
      <c r="A19" s="65"/>
      <c r="B19" s="7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433"/>
    </row>
    <row r="20" spans="1:15" ht="12.75">
      <c r="A20" s="65"/>
      <c r="B20" s="72" t="s">
        <v>212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433"/>
    </row>
    <row r="21" spans="1:15" ht="12.75">
      <c r="A21" s="65"/>
      <c r="B21" s="72" t="s">
        <v>210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433"/>
    </row>
    <row r="22" spans="1:15" ht="12.75">
      <c r="A22" s="65"/>
      <c r="B22" s="72" t="s">
        <v>213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  <c r="O22" s="433"/>
    </row>
    <row r="23" spans="1:15" ht="12.75">
      <c r="A23" s="65"/>
      <c r="B23" s="72" t="s">
        <v>211</v>
      </c>
      <c r="C23" s="69"/>
      <c r="D23" s="69"/>
      <c r="E23" s="69"/>
      <c r="F23" s="69"/>
      <c r="G23" s="74"/>
      <c r="H23" s="69"/>
      <c r="I23" s="69"/>
      <c r="J23" s="69"/>
      <c r="K23" s="69"/>
      <c r="L23" s="69"/>
      <c r="M23" s="69"/>
      <c r="N23" s="70"/>
      <c r="O23" s="433"/>
    </row>
    <row r="24" spans="1:15" ht="12.75">
      <c r="A24" s="65"/>
      <c r="B24" s="72"/>
      <c r="C24" s="69"/>
      <c r="D24" s="69"/>
      <c r="E24" s="69"/>
      <c r="F24" s="69"/>
      <c r="G24" s="74"/>
      <c r="H24" s="69"/>
      <c r="I24" s="69"/>
      <c r="J24" s="69"/>
      <c r="K24" s="69"/>
      <c r="L24" s="69"/>
      <c r="M24" s="69"/>
      <c r="N24" s="70"/>
      <c r="O24" s="433"/>
    </row>
    <row r="25" spans="1:15" ht="12.75" customHeight="1">
      <c r="A25" s="65"/>
      <c r="B25" s="72" t="s">
        <v>217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433"/>
    </row>
    <row r="26" spans="1:15" ht="12.75" customHeight="1">
      <c r="A26" s="65"/>
      <c r="B26" s="71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  <c r="O26" s="433"/>
    </row>
    <row r="27" spans="1:15" ht="12.75" customHeight="1">
      <c r="A27" s="65"/>
      <c r="B27" s="243" t="s">
        <v>230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  <c r="O27" s="433"/>
    </row>
    <row r="28" spans="1:15" ht="12.75">
      <c r="A28" s="65"/>
      <c r="B28" s="243" t="s">
        <v>231</v>
      </c>
      <c r="C28" s="69"/>
      <c r="D28" s="69"/>
      <c r="E28" s="69"/>
      <c r="F28" s="69"/>
      <c r="G28" s="74"/>
      <c r="H28" s="69"/>
      <c r="I28" s="69"/>
      <c r="J28" s="69"/>
      <c r="K28" s="69"/>
      <c r="L28" s="69"/>
      <c r="M28" s="69"/>
      <c r="N28" s="70"/>
      <c r="O28" s="433"/>
    </row>
    <row r="29" spans="1:15" ht="12.75">
      <c r="A29" s="65"/>
      <c r="B29" s="243"/>
      <c r="C29" s="69"/>
      <c r="D29" s="69"/>
      <c r="E29" s="69"/>
      <c r="F29" s="69"/>
      <c r="G29" s="74"/>
      <c r="H29" s="69"/>
      <c r="I29" s="69"/>
      <c r="J29" s="69"/>
      <c r="K29" s="69"/>
      <c r="L29" s="69"/>
      <c r="M29" s="69"/>
      <c r="N29" s="70"/>
      <c r="O29" s="433"/>
    </row>
    <row r="30" spans="1:15" ht="14.25">
      <c r="A30" s="65"/>
      <c r="B30" s="71" t="s">
        <v>122</v>
      </c>
      <c r="C30" s="69"/>
      <c r="D30" s="69"/>
      <c r="E30" s="69"/>
      <c r="F30" s="69"/>
      <c r="G30" s="74"/>
      <c r="H30" s="69"/>
      <c r="I30" s="69"/>
      <c r="J30" s="69"/>
      <c r="K30" s="69"/>
      <c r="L30" s="69"/>
      <c r="M30" s="69"/>
      <c r="N30" s="70"/>
      <c r="O30" s="433"/>
    </row>
    <row r="31" spans="1:15" ht="12.75">
      <c r="A31" s="65"/>
      <c r="B31" s="72"/>
      <c r="C31" s="69"/>
      <c r="D31" s="69"/>
      <c r="E31" s="69"/>
      <c r="F31" s="69"/>
      <c r="G31" s="74"/>
      <c r="H31" s="69"/>
      <c r="I31" s="69"/>
      <c r="J31" s="69"/>
      <c r="K31" s="69"/>
      <c r="L31" s="69"/>
      <c r="M31" s="69"/>
      <c r="N31" s="70"/>
      <c r="O31" s="433"/>
    </row>
    <row r="32" spans="1:15" ht="12.75">
      <c r="A32" s="65"/>
      <c r="B32" s="72" t="s">
        <v>123</v>
      </c>
      <c r="C32" s="69"/>
      <c r="D32" s="69"/>
      <c r="E32" s="69"/>
      <c r="F32" s="69"/>
      <c r="G32" s="74"/>
      <c r="H32" s="69"/>
      <c r="I32" s="69"/>
      <c r="J32" s="69"/>
      <c r="K32" s="69"/>
      <c r="L32" s="69"/>
      <c r="M32" s="69"/>
      <c r="N32" s="70"/>
      <c r="O32" s="433"/>
    </row>
    <row r="33" spans="1:15" ht="12.75">
      <c r="A33" s="65"/>
      <c r="B33" s="72" t="s">
        <v>229</v>
      </c>
      <c r="C33" s="69"/>
      <c r="D33" s="69"/>
      <c r="E33" s="69"/>
      <c r="F33" s="69"/>
      <c r="G33" s="74"/>
      <c r="H33" s="69"/>
      <c r="I33" s="69"/>
      <c r="J33" s="69"/>
      <c r="K33" s="69"/>
      <c r="L33" s="69"/>
      <c r="M33" s="69"/>
      <c r="N33" s="70"/>
      <c r="O33" s="433"/>
    </row>
    <row r="34" spans="1:15" ht="12.75">
      <c r="A34" s="65"/>
      <c r="B34" s="72" t="s">
        <v>232</v>
      </c>
      <c r="C34" s="69"/>
      <c r="D34" s="69"/>
      <c r="E34" s="69"/>
      <c r="F34" s="69"/>
      <c r="G34" s="74"/>
      <c r="H34" s="69"/>
      <c r="I34" s="69"/>
      <c r="J34" s="69"/>
      <c r="K34" s="69"/>
      <c r="L34" s="69"/>
      <c r="M34" s="69"/>
      <c r="N34" s="70"/>
      <c r="O34" s="433"/>
    </row>
    <row r="35" spans="1:15" ht="12.75">
      <c r="A35" s="65"/>
      <c r="B35" s="72"/>
      <c r="C35" s="73"/>
      <c r="D35" s="69"/>
      <c r="E35" s="69"/>
      <c r="F35" s="69"/>
      <c r="G35" s="74"/>
      <c r="H35" s="69"/>
      <c r="I35" s="69"/>
      <c r="J35" s="69"/>
      <c r="K35" s="69"/>
      <c r="L35" s="69"/>
      <c r="M35" s="69"/>
      <c r="N35" s="70"/>
      <c r="O35" s="433"/>
    </row>
    <row r="36" spans="1:15" ht="12.75">
      <c r="A36" s="65"/>
      <c r="B36" s="72"/>
      <c r="C36" s="73" t="s">
        <v>124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433"/>
    </row>
    <row r="37" spans="1:15" ht="12.75">
      <c r="A37" s="65"/>
      <c r="B37" s="72"/>
      <c r="C37" s="74"/>
      <c r="D37" s="69"/>
      <c r="E37" s="69"/>
      <c r="F37" s="69"/>
      <c r="G37" s="74"/>
      <c r="H37" s="69"/>
      <c r="I37" s="69"/>
      <c r="J37" s="69"/>
      <c r="K37" s="69"/>
      <c r="L37" s="69"/>
      <c r="M37" s="69"/>
      <c r="N37" s="70"/>
      <c r="O37" s="433"/>
    </row>
    <row r="38" spans="1:15" ht="12.75">
      <c r="A38" s="65"/>
      <c r="B38" s="72"/>
      <c r="C38" s="74" t="s">
        <v>223</v>
      </c>
      <c r="D38" s="69"/>
      <c r="E38" s="69"/>
      <c r="F38" s="69"/>
      <c r="G38" s="74"/>
      <c r="H38" s="69"/>
      <c r="I38" s="69"/>
      <c r="J38" s="69"/>
      <c r="K38" s="69"/>
      <c r="L38" s="69"/>
      <c r="M38" s="69"/>
      <c r="N38" s="70"/>
      <c r="O38" s="433"/>
    </row>
    <row r="39" spans="1:15" ht="12.75">
      <c r="A39" s="65"/>
      <c r="B39" s="72"/>
      <c r="C39" s="74" t="s">
        <v>219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0"/>
      <c r="O39" s="433"/>
    </row>
    <row r="40" spans="1:15" ht="12.75">
      <c r="A40" s="65"/>
      <c r="B40" s="72"/>
      <c r="C40" s="74" t="s">
        <v>228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433"/>
    </row>
    <row r="41" spans="1:15" ht="12.75">
      <c r="A41" s="65"/>
      <c r="B41" s="72"/>
      <c r="C41" s="74" t="s">
        <v>220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0"/>
      <c r="O41" s="433"/>
    </row>
    <row r="42" spans="1:15" ht="14.25">
      <c r="A42" s="65"/>
      <c r="B42" s="71"/>
      <c r="C42" s="7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0"/>
      <c r="O42" s="433"/>
    </row>
    <row r="43" spans="1:15" ht="14.25">
      <c r="A43" s="65"/>
      <c r="B43" s="71" t="s">
        <v>125</v>
      </c>
      <c r="C43" s="74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0"/>
      <c r="O43" s="433"/>
    </row>
    <row r="44" spans="1:15" ht="12.75">
      <c r="A44" s="65"/>
      <c r="B44" s="72"/>
      <c r="C44" s="7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433"/>
    </row>
    <row r="45" spans="1:15" ht="12.75">
      <c r="A45" s="65"/>
      <c r="B45" s="72" t="s">
        <v>126</v>
      </c>
      <c r="C45" s="7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0"/>
      <c r="O45" s="433"/>
    </row>
    <row r="46" spans="1:15" ht="12.75">
      <c r="A46" s="65"/>
      <c r="B46" s="72" t="s">
        <v>252</v>
      </c>
      <c r="C46" s="7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433"/>
    </row>
    <row r="47" spans="1:15" ht="12.75">
      <c r="A47" s="65"/>
      <c r="B47" s="72" t="s">
        <v>251</v>
      </c>
      <c r="C47" s="7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433"/>
    </row>
    <row r="48" spans="1:15" ht="12.75">
      <c r="A48" s="65"/>
      <c r="B48" s="72"/>
      <c r="C48" s="7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  <c r="O48" s="433"/>
    </row>
    <row r="49" spans="1:15" ht="12.75">
      <c r="A49" s="65"/>
      <c r="B49" s="72" t="s">
        <v>127</v>
      </c>
      <c r="C49" s="7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70"/>
      <c r="O49" s="433"/>
    </row>
    <row r="50" spans="1:15" ht="12.75">
      <c r="A50" s="65"/>
      <c r="B50" s="72" t="s">
        <v>128</v>
      </c>
      <c r="C50" s="7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433"/>
    </row>
    <row r="51" spans="1:15" ht="12.75">
      <c r="A51" s="65"/>
      <c r="B51" s="72" t="s">
        <v>129</v>
      </c>
      <c r="C51" s="7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  <c r="O51" s="433"/>
    </row>
    <row r="52" spans="1:15" ht="12.75">
      <c r="A52" s="65"/>
      <c r="B52" s="72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70"/>
      <c r="O52" s="433"/>
    </row>
    <row r="53" spans="1:15" ht="12.75">
      <c r="A53" s="65"/>
      <c r="B53" s="72" t="s">
        <v>130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O53" s="433"/>
    </row>
    <row r="54" spans="1:15" ht="12.75">
      <c r="A54" s="65"/>
      <c r="B54" s="72" t="s">
        <v>131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O54" s="433"/>
    </row>
    <row r="55" spans="1:15" ht="12.75">
      <c r="A55" s="65"/>
      <c r="B55" s="72" t="s">
        <v>132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70"/>
      <c r="O55" s="433"/>
    </row>
    <row r="56" spans="1:15" ht="12.75">
      <c r="A56" s="65"/>
      <c r="B56" s="72" t="s">
        <v>133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70"/>
      <c r="O56" s="433"/>
    </row>
    <row r="57" spans="1:15" ht="12.75">
      <c r="A57" s="65"/>
      <c r="B57" s="72" t="s">
        <v>134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433"/>
    </row>
    <row r="58" spans="1:15" ht="14.25">
      <c r="A58" s="65"/>
      <c r="B58" s="71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433"/>
    </row>
    <row r="59" spans="1:15" ht="14.25">
      <c r="A59" s="65"/>
      <c r="B59" s="71" t="s">
        <v>224</v>
      </c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70"/>
      <c r="O59" s="433"/>
    </row>
    <row r="60" spans="1:15" ht="12.75">
      <c r="A60" s="65"/>
      <c r="B60" s="72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70"/>
      <c r="O60" s="433"/>
    </row>
    <row r="61" spans="1:15" ht="12.75">
      <c r="A61" s="65"/>
      <c r="B61" s="72" t="s">
        <v>225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433"/>
    </row>
    <row r="62" spans="1:15" ht="12.75">
      <c r="A62" s="65"/>
      <c r="B62" s="72" t="s">
        <v>226</v>
      </c>
      <c r="C62" s="73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70"/>
      <c r="O62" s="433"/>
    </row>
    <row r="63" spans="1:15" ht="12.75">
      <c r="A63" s="65"/>
      <c r="B63" s="72" t="s">
        <v>227</v>
      </c>
      <c r="C63" s="74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70"/>
      <c r="O63" s="433"/>
    </row>
    <row r="64" spans="1:15" ht="12.75">
      <c r="A64" s="65"/>
      <c r="B64" s="72"/>
      <c r="C64" s="74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70"/>
      <c r="O64" s="433"/>
    </row>
    <row r="65" spans="1:15" ht="12.75">
      <c r="A65" s="6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7"/>
      <c r="O65" s="433"/>
    </row>
    <row r="66" spans="1:15" ht="12.75">
      <c r="A66" s="436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3"/>
    </row>
    <row r="67" spans="1:15" ht="19.5" customHeight="1">
      <c r="A67" s="423" t="s">
        <v>135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5"/>
    </row>
    <row r="68" spans="1:15" ht="10.5" customHeight="1">
      <c r="A68" s="78"/>
      <c r="B68" s="7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426"/>
    </row>
    <row r="69" spans="1:15" ht="14.25">
      <c r="A69" s="78"/>
      <c r="B69" s="71" t="s">
        <v>136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426"/>
    </row>
    <row r="70" spans="1:15" ht="12.75">
      <c r="A70" s="78"/>
      <c r="B70" s="72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426"/>
    </row>
    <row r="71" spans="1:15" ht="12.75">
      <c r="A71" s="78"/>
      <c r="B71" s="72" t="s">
        <v>137</v>
      </c>
      <c r="C71" s="244" t="s">
        <v>233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426"/>
    </row>
    <row r="72" spans="1:15" ht="12.75" customHeight="1">
      <c r="A72" s="78"/>
      <c r="B72" s="80"/>
      <c r="C72" s="244" t="s">
        <v>235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70"/>
      <c r="O72" s="426"/>
    </row>
    <row r="73" spans="1:15" ht="12.75" customHeight="1">
      <c r="A73" s="78"/>
      <c r="B73" s="80"/>
      <c r="C73" s="244" t="s">
        <v>234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  <c r="O73" s="426"/>
    </row>
    <row r="74" spans="1:15" ht="12.75">
      <c r="A74" s="78"/>
      <c r="B74" s="80"/>
      <c r="C74" s="244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  <c r="O74" s="426"/>
    </row>
    <row r="75" spans="1:15" ht="10.5" customHeight="1">
      <c r="A75" s="78"/>
      <c r="B75" s="80"/>
      <c r="C75" s="69" t="s">
        <v>238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426"/>
    </row>
    <row r="76" spans="1:15" ht="12.75">
      <c r="A76" s="78"/>
      <c r="B76" s="80"/>
      <c r="C76" s="69" t="s">
        <v>259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  <c r="O76" s="426"/>
    </row>
    <row r="77" spans="1:15" ht="12.75">
      <c r="A77" s="78"/>
      <c r="B77" s="80"/>
      <c r="C77" s="245" t="s">
        <v>239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426"/>
    </row>
    <row r="78" spans="1:15" ht="12.75">
      <c r="A78" s="78"/>
      <c r="B78" s="80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70"/>
      <c r="O78" s="426"/>
    </row>
    <row r="79" spans="1:15" ht="12.75">
      <c r="A79" s="78"/>
      <c r="B79" s="72" t="s">
        <v>138</v>
      </c>
      <c r="C79" s="69" t="s">
        <v>236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  <c r="O79" s="426"/>
    </row>
    <row r="80" spans="1:15" ht="12.75">
      <c r="A80" s="78"/>
      <c r="B80" s="80"/>
      <c r="C80" s="246" t="s">
        <v>253</v>
      </c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70"/>
      <c r="O80" s="426"/>
    </row>
    <row r="81" spans="1:15" ht="12.75">
      <c r="A81" s="78"/>
      <c r="B81" s="80"/>
      <c r="C81" s="69" t="s">
        <v>237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0"/>
      <c r="O81" s="426"/>
    </row>
    <row r="82" spans="1:15" ht="12.75">
      <c r="A82" s="78"/>
      <c r="B82" s="80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0"/>
      <c r="O82" s="426"/>
    </row>
    <row r="83" spans="1:15" ht="12.75">
      <c r="A83" s="78"/>
      <c r="B83" s="72" t="s">
        <v>240</v>
      </c>
      <c r="C83" s="244" t="s">
        <v>260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0"/>
      <c r="O83" s="426"/>
    </row>
    <row r="84" spans="1:15" ht="12.75">
      <c r="A84" s="78"/>
      <c r="B84" s="80"/>
      <c r="C84" s="244" t="s">
        <v>247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  <c r="O84" s="426"/>
    </row>
    <row r="85" spans="1:15" ht="12.75">
      <c r="A85" s="78"/>
      <c r="B85" s="80"/>
      <c r="C85" s="244" t="s">
        <v>241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0"/>
      <c r="O85" s="426"/>
    </row>
    <row r="86" spans="1:15" ht="12.75">
      <c r="A86" s="78"/>
      <c r="B86" s="80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0"/>
      <c r="O86" s="426"/>
    </row>
    <row r="87" spans="1:15" ht="12.75">
      <c r="A87" s="78"/>
      <c r="B87" s="80"/>
      <c r="C87" s="69" t="s">
        <v>242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  <c r="O87" s="426"/>
    </row>
    <row r="88" spans="1:15" ht="10.5" customHeight="1">
      <c r="A88" s="78"/>
      <c r="B88" s="80"/>
      <c r="C88" s="69" t="s">
        <v>244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426"/>
    </row>
    <row r="89" spans="1:15" ht="12.75">
      <c r="A89" s="78"/>
      <c r="B89" s="80"/>
      <c r="C89" s="69" t="s">
        <v>243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  <c r="O89" s="426"/>
    </row>
    <row r="90" spans="1:15" ht="12.75">
      <c r="A90" s="78"/>
      <c r="B90" s="80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426"/>
    </row>
    <row r="91" spans="1:15" ht="12.75">
      <c r="A91" s="78"/>
      <c r="B91" s="80"/>
      <c r="C91" s="69" t="s">
        <v>246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0"/>
      <c r="O91" s="426"/>
    </row>
    <row r="92" spans="1:15" ht="10.5" customHeight="1">
      <c r="A92" s="78"/>
      <c r="B92" s="80"/>
      <c r="C92" s="245" t="s">
        <v>245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0"/>
      <c r="O92" s="426"/>
    </row>
    <row r="93" spans="1:15" ht="12.75">
      <c r="A93" s="78"/>
      <c r="B93" s="80"/>
      <c r="C93" s="69" t="s">
        <v>248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  <c r="O93" s="426"/>
    </row>
    <row r="94" spans="1:15" ht="12.75">
      <c r="A94" s="78"/>
      <c r="B94" s="80"/>
      <c r="C94" s="245" t="s">
        <v>249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70"/>
      <c r="O94" s="426"/>
    </row>
    <row r="95" spans="1:15" ht="14.25">
      <c r="A95" s="78"/>
      <c r="B95" s="71"/>
      <c r="C95" s="245" t="s">
        <v>261</v>
      </c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0"/>
      <c r="O95" s="426"/>
    </row>
    <row r="96" spans="1:15" ht="12.75">
      <c r="A96" s="78"/>
      <c r="B96" s="80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  <c r="O96" s="426"/>
    </row>
    <row r="97" spans="1:15" ht="12.75">
      <c r="A97" s="78"/>
      <c r="B97" s="81"/>
      <c r="C97" s="69" t="s">
        <v>262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70"/>
      <c r="O97" s="426"/>
    </row>
    <row r="98" spans="1:15" ht="10.5" customHeight="1">
      <c r="A98" s="78"/>
      <c r="B98" s="82"/>
      <c r="C98" s="69" t="s">
        <v>263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70"/>
      <c r="O98" s="426"/>
    </row>
    <row r="99" spans="1:15" ht="12.75">
      <c r="A99" s="78"/>
      <c r="B99" s="72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0"/>
      <c r="O99" s="426"/>
    </row>
    <row r="100" spans="1:15" ht="12.75">
      <c r="A100" s="78"/>
      <c r="B100" s="72" t="s">
        <v>254</v>
      </c>
      <c r="C100" s="69" t="s">
        <v>257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70"/>
      <c r="O100" s="426"/>
    </row>
    <row r="101" spans="1:15" ht="14.25">
      <c r="A101" s="78"/>
      <c r="B101" s="71"/>
      <c r="C101" s="69" t="s">
        <v>256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426"/>
    </row>
    <row r="102" spans="1:15" ht="14.25">
      <c r="A102" s="78"/>
      <c r="B102" s="71"/>
      <c r="C102" s="69" t="s">
        <v>255</v>
      </c>
      <c r="D102" s="74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426"/>
    </row>
    <row r="103" spans="1:15" ht="14.25">
      <c r="A103" s="78"/>
      <c r="B103" s="71"/>
      <c r="C103" s="69"/>
      <c r="D103" s="83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426"/>
    </row>
    <row r="104" spans="1:15" ht="13.5" customHeight="1">
      <c r="A104" s="78"/>
      <c r="B104" s="71"/>
      <c r="C104" s="69"/>
      <c r="D104" s="438" t="s">
        <v>258</v>
      </c>
      <c r="E104" s="438"/>
      <c r="F104" s="438"/>
      <c r="G104" s="438"/>
      <c r="H104" s="438"/>
      <c r="I104" s="438"/>
      <c r="J104" s="438"/>
      <c r="K104" s="438"/>
      <c r="L104" s="69"/>
      <c r="M104" s="69"/>
      <c r="N104" s="70"/>
      <c r="O104" s="426"/>
    </row>
    <row r="105" spans="1:15" ht="13.5" customHeight="1">
      <c r="A105" s="78"/>
      <c r="B105" s="71"/>
      <c r="C105" s="69"/>
      <c r="D105" s="438"/>
      <c r="E105" s="438"/>
      <c r="F105" s="438"/>
      <c r="G105" s="438"/>
      <c r="H105" s="438"/>
      <c r="I105" s="438"/>
      <c r="J105" s="438"/>
      <c r="K105" s="438"/>
      <c r="L105" s="69"/>
      <c r="M105" s="69"/>
      <c r="N105" s="70"/>
      <c r="O105" s="426"/>
    </row>
    <row r="106" spans="1:15" ht="15" customHeight="1">
      <c r="A106" s="78"/>
      <c r="B106" s="71"/>
      <c r="C106" s="69"/>
      <c r="D106" s="74"/>
      <c r="E106" s="69"/>
      <c r="F106" s="69"/>
      <c r="G106" s="69"/>
      <c r="H106" s="69"/>
      <c r="I106" s="69"/>
      <c r="J106" s="69"/>
      <c r="K106" s="69"/>
      <c r="L106" s="69"/>
      <c r="M106" s="69"/>
      <c r="N106" s="70"/>
      <c r="O106" s="426"/>
    </row>
    <row r="107" spans="1:15" ht="14.25">
      <c r="A107" s="78"/>
      <c r="B107" s="71" t="s">
        <v>264</v>
      </c>
      <c r="C107" s="69"/>
      <c r="D107" s="74"/>
      <c r="E107" s="69"/>
      <c r="F107" s="69"/>
      <c r="G107" s="69"/>
      <c r="H107" s="69"/>
      <c r="I107" s="69"/>
      <c r="J107" s="69"/>
      <c r="K107" s="69"/>
      <c r="L107" s="69"/>
      <c r="M107" s="69"/>
      <c r="N107" s="70"/>
      <c r="O107" s="426"/>
    </row>
    <row r="108" spans="1:15" ht="12.75">
      <c r="A108" s="78"/>
      <c r="B108" s="81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70"/>
      <c r="O108" s="426"/>
    </row>
    <row r="109" spans="1:15" ht="10.5" customHeight="1">
      <c r="A109" s="78"/>
      <c r="B109" s="81" t="s">
        <v>265</v>
      </c>
      <c r="C109" s="69"/>
      <c r="D109" s="74"/>
      <c r="E109" s="69"/>
      <c r="F109" s="69"/>
      <c r="G109" s="69"/>
      <c r="H109" s="69"/>
      <c r="I109" s="69"/>
      <c r="J109" s="69"/>
      <c r="K109" s="69"/>
      <c r="L109" s="69"/>
      <c r="M109" s="69"/>
      <c r="N109" s="70"/>
      <c r="O109" s="426"/>
    </row>
    <row r="110" spans="1:15" ht="12.75">
      <c r="A110" s="78"/>
      <c r="B110" s="82" t="s">
        <v>266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70"/>
      <c r="O110" s="426"/>
    </row>
    <row r="111" spans="1:15" ht="10.5" customHeight="1">
      <c r="A111" s="78"/>
      <c r="B111" s="82" t="s">
        <v>277</v>
      </c>
      <c r="C111" s="69"/>
      <c r="D111" s="74"/>
      <c r="E111" s="69"/>
      <c r="F111" s="69"/>
      <c r="G111" s="69"/>
      <c r="H111" s="69"/>
      <c r="I111" s="69"/>
      <c r="J111" s="69"/>
      <c r="K111" s="69"/>
      <c r="L111" s="69"/>
      <c r="M111" s="69"/>
      <c r="N111" s="70"/>
      <c r="O111" s="426"/>
    </row>
    <row r="112" spans="1:15" ht="12.75">
      <c r="A112" s="78"/>
      <c r="B112" s="81"/>
      <c r="C112" s="69"/>
      <c r="D112" s="74"/>
      <c r="E112" s="69"/>
      <c r="F112" s="69"/>
      <c r="G112" s="69"/>
      <c r="H112" s="69"/>
      <c r="I112" s="69"/>
      <c r="J112" s="69"/>
      <c r="K112" s="69"/>
      <c r="L112" s="69"/>
      <c r="M112" s="69"/>
      <c r="N112" s="70"/>
      <c r="O112" s="426"/>
    </row>
    <row r="113" spans="1:15" ht="12.75">
      <c r="A113" s="78"/>
      <c r="B113" s="72" t="s">
        <v>137</v>
      </c>
      <c r="C113" s="69" t="s">
        <v>268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70"/>
      <c r="O113" s="426"/>
    </row>
    <row r="114" spans="1:15" ht="12.75">
      <c r="A114" s="78"/>
      <c r="B114" s="80"/>
      <c r="C114" s="69" t="s">
        <v>267</v>
      </c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426"/>
    </row>
    <row r="115" spans="1:15" ht="12.75">
      <c r="A115" s="78"/>
      <c r="B115" s="72"/>
      <c r="C115" s="69"/>
      <c r="D115" s="74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O115" s="426"/>
    </row>
    <row r="116" spans="1:15" ht="12.75">
      <c r="A116" s="78"/>
      <c r="B116" s="72" t="s">
        <v>138</v>
      </c>
      <c r="C116" s="69" t="s">
        <v>278</v>
      </c>
      <c r="D116" s="83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426"/>
    </row>
    <row r="117" spans="1:15" ht="10.5" customHeight="1">
      <c r="A117" s="78"/>
      <c r="B117" s="80"/>
      <c r="C117" s="69" t="s">
        <v>269</v>
      </c>
      <c r="D117" s="74"/>
      <c r="E117" s="69"/>
      <c r="F117" s="69"/>
      <c r="G117" s="69"/>
      <c r="H117" s="69"/>
      <c r="I117" s="69"/>
      <c r="J117" s="69"/>
      <c r="K117" s="69"/>
      <c r="L117" s="69"/>
      <c r="M117" s="69"/>
      <c r="N117" s="70"/>
      <c r="O117" s="426"/>
    </row>
    <row r="118" spans="1:15" ht="12.75">
      <c r="A118" s="78"/>
      <c r="B118" s="84"/>
      <c r="C118" s="69"/>
      <c r="D118" s="83"/>
      <c r="E118" s="69"/>
      <c r="F118" s="69"/>
      <c r="G118" s="69"/>
      <c r="H118" s="69"/>
      <c r="I118" s="69"/>
      <c r="J118" s="69"/>
      <c r="K118" s="69"/>
      <c r="L118" s="69"/>
      <c r="M118" s="69"/>
      <c r="N118" s="70"/>
      <c r="O118" s="426"/>
    </row>
    <row r="119" spans="1:15" ht="12.75">
      <c r="A119" s="78"/>
      <c r="B119" s="72" t="s">
        <v>240</v>
      </c>
      <c r="C119" s="69" t="s">
        <v>270</v>
      </c>
      <c r="D119" s="74"/>
      <c r="E119" s="69"/>
      <c r="F119" s="69"/>
      <c r="G119" s="69"/>
      <c r="H119" s="69"/>
      <c r="I119" s="69"/>
      <c r="J119" s="69"/>
      <c r="K119" s="69"/>
      <c r="L119" s="69"/>
      <c r="M119" s="69"/>
      <c r="N119" s="70"/>
      <c r="O119" s="426"/>
    </row>
    <row r="120" spans="1:15" ht="12.75">
      <c r="A120" s="78"/>
      <c r="B120" s="80"/>
      <c r="C120" s="69" t="s">
        <v>271</v>
      </c>
      <c r="D120" s="74"/>
      <c r="E120" s="69"/>
      <c r="F120" s="69"/>
      <c r="G120" s="69"/>
      <c r="H120" s="69"/>
      <c r="I120" s="69"/>
      <c r="J120" s="69"/>
      <c r="K120" s="69"/>
      <c r="L120" s="69"/>
      <c r="M120" s="69"/>
      <c r="N120" s="70"/>
      <c r="O120" s="426"/>
    </row>
    <row r="121" spans="1:15" ht="12.75">
      <c r="A121" s="78"/>
      <c r="B121" s="85"/>
      <c r="C121" s="7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  <c r="O121" s="426"/>
    </row>
    <row r="122" spans="1:15" ht="12.75">
      <c r="A122" s="78"/>
      <c r="B122" s="85" t="s">
        <v>273</v>
      </c>
      <c r="C122" s="74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  <c r="O122" s="426"/>
    </row>
    <row r="123" spans="1:15" ht="12.75">
      <c r="A123" s="78"/>
      <c r="B123" s="86" t="s">
        <v>275</v>
      </c>
      <c r="C123" s="74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70"/>
      <c r="O123" s="426"/>
    </row>
    <row r="124" spans="1:15" ht="9.75" customHeight="1">
      <c r="A124" s="78"/>
      <c r="B124" s="86" t="s">
        <v>276</v>
      </c>
      <c r="C124" s="74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70"/>
      <c r="O124" s="426"/>
    </row>
    <row r="125" spans="1:15" ht="12.75">
      <c r="A125" s="78"/>
      <c r="B125" s="80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426"/>
    </row>
    <row r="126" spans="1:15" ht="12.75">
      <c r="A126" s="78"/>
      <c r="B126" s="85" t="s">
        <v>274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70"/>
      <c r="O126" s="426"/>
    </row>
    <row r="127" spans="1:15" ht="10.5" customHeight="1">
      <c r="A127" s="78"/>
      <c r="B127" s="86" t="s">
        <v>272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426"/>
    </row>
    <row r="128" spans="1:15" ht="12.75" customHeight="1">
      <c r="A128" s="78"/>
      <c r="B128" s="80"/>
      <c r="C128" s="73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  <c r="O128" s="426"/>
    </row>
    <row r="129" spans="1:15" ht="12.75" customHeight="1">
      <c r="A129" s="78"/>
      <c r="B129" s="87" t="s">
        <v>139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426"/>
    </row>
    <row r="130" spans="1:15" ht="12.75">
      <c r="A130" s="78"/>
      <c r="B130" s="88" t="s">
        <v>140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0"/>
      <c r="O130" s="426"/>
    </row>
    <row r="131" spans="1:15" ht="15.75">
      <c r="A131" s="78"/>
      <c r="B131" s="86" t="s">
        <v>141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  <c r="O131" s="426"/>
    </row>
    <row r="132" spans="1:15" ht="12.75" customHeight="1">
      <c r="A132" s="78"/>
      <c r="B132" s="84"/>
      <c r="C132" s="74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70"/>
      <c r="O132" s="426"/>
    </row>
    <row r="133" spans="1:15" ht="10.5" customHeight="1">
      <c r="A133" s="78"/>
      <c r="B133" s="89"/>
      <c r="C133" s="90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7"/>
      <c r="O133" s="426"/>
    </row>
    <row r="134" spans="1:15" ht="12.75">
      <c r="A134" s="428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7"/>
    </row>
    <row r="139" spans="1:13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</row>
    <row r="140" spans="1:13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</row>
    <row r="141" spans="1:13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3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3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</row>
    <row r="145" spans="1:13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</row>
    <row r="146" spans="1:13" ht="14.25">
      <c r="A146" s="69"/>
      <c r="B146" s="248"/>
      <c r="C146" s="73"/>
      <c r="D146" s="69"/>
      <c r="E146" s="69"/>
      <c r="F146" s="69"/>
      <c r="G146" s="69"/>
      <c r="H146" s="69"/>
      <c r="I146" s="69"/>
      <c r="J146" s="69"/>
      <c r="K146" s="69"/>
      <c r="L146" s="69"/>
      <c r="M146" s="69"/>
    </row>
    <row r="147" spans="1:13" ht="12.75">
      <c r="A147" s="69"/>
      <c r="B147" s="74"/>
      <c r="C147" s="74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1:13" ht="12.75">
      <c r="A148" s="69"/>
      <c r="B148" s="74"/>
      <c r="C148" s="73"/>
      <c r="D148" s="69"/>
      <c r="E148" s="69"/>
      <c r="F148" s="69"/>
      <c r="G148" s="69"/>
      <c r="H148" s="69"/>
      <c r="I148" s="69"/>
      <c r="J148" s="69"/>
      <c r="K148" s="69"/>
      <c r="L148" s="69"/>
      <c r="M148" s="69"/>
    </row>
    <row r="149" spans="1:13" ht="12.75">
      <c r="A149" s="69"/>
      <c r="B149" s="74"/>
      <c r="C149" s="74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1:13" ht="12.75">
      <c r="A150" s="69"/>
      <c r="B150" s="74"/>
      <c r="C150" s="74"/>
      <c r="D150" s="69"/>
      <c r="E150" s="69"/>
      <c r="F150" s="69"/>
      <c r="G150" s="69"/>
      <c r="H150" s="69"/>
      <c r="I150" s="69"/>
      <c r="J150" s="69"/>
      <c r="K150" s="69"/>
      <c r="L150" s="69"/>
      <c r="M150" s="69"/>
    </row>
    <row r="151" spans="1:13" ht="12.75">
      <c r="A151" s="69"/>
      <c r="B151" s="69"/>
      <c r="C151" s="73"/>
      <c r="D151" s="69"/>
      <c r="E151" s="69"/>
      <c r="F151" s="69"/>
      <c r="G151" s="69"/>
      <c r="H151" s="69"/>
      <c r="I151" s="69"/>
      <c r="J151" s="69"/>
      <c r="K151" s="69"/>
      <c r="L151" s="69"/>
      <c r="M151" s="69"/>
    </row>
    <row r="152" spans="1:13" ht="12.75">
      <c r="A152" s="69"/>
      <c r="B152" s="69"/>
      <c r="C152" s="74"/>
      <c r="D152" s="69"/>
      <c r="E152" s="69"/>
      <c r="F152" s="69"/>
      <c r="G152" s="69"/>
      <c r="H152" s="69"/>
      <c r="I152" s="69"/>
      <c r="J152" s="69"/>
      <c r="K152" s="69"/>
      <c r="L152" s="69"/>
      <c r="M152" s="69"/>
    </row>
    <row r="153" spans="1:13" ht="12.75">
      <c r="A153" s="69"/>
      <c r="B153" s="69"/>
      <c r="C153" s="74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1:13" ht="12.75">
      <c r="A154" s="69"/>
      <c r="B154" s="69"/>
      <c r="C154" s="74"/>
      <c r="D154" s="69"/>
      <c r="E154" s="69"/>
      <c r="F154" s="69"/>
      <c r="G154" s="69"/>
      <c r="H154" s="69"/>
      <c r="I154" s="69"/>
      <c r="J154" s="69"/>
      <c r="K154" s="69"/>
      <c r="L154" s="69"/>
      <c r="M154" s="69"/>
    </row>
    <row r="155" spans="1:13" ht="12.75">
      <c r="A155" s="69"/>
      <c r="B155" s="245"/>
      <c r="C155" s="74"/>
      <c r="D155" s="69"/>
      <c r="E155" s="69"/>
      <c r="F155" s="69"/>
      <c r="G155" s="69"/>
      <c r="H155" s="69"/>
      <c r="I155" s="69"/>
      <c r="J155" s="69"/>
      <c r="K155" s="69"/>
      <c r="L155" s="69"/>
      <c r="M155" s="69"/>
    </row>
    <row r="156" spans="1:13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</row>
    <row r="157" spans="1:13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</row>
    <row r="158" spans="1:13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</row>
    <row r="159" spans="1:13" ht="12.75">
      <c r="A159" s="69"/>
      <c r="B159" s="245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ht="12.75">
      <c r="A160" s="69"/>
      <c r="B160" s="245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</row>
    <row r="161" spans="1:13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</row>
    <row r="162" spans="1:13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</row>
    <row r="163" spans="1:13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</row>
  </sheetData>
  <sheetProtection password="CDDA" sheet="1" objects="1" scenarios="1" selectLockedCells="1"/>
  <mergeCells count="8">
    <mergeCell ref="A67:N67"/>
    <mergeCell ref="O67:O134"/>
    <mergeCell ref="A134:N134"/>
    <mergeCell ref="A1:N1"/>
    <mergeCell ref="O1:O66"/>
    <mergeCell ref="B2:C2"/>
    <mergeCell ref="A66:N66"/>
    <mergeCell ref="D104:K105"/>
  </mergeCells>
  <printOptions horizontalCentered="1"/>
  <pageMargins left="0.25" right="0.25" top="0.5" bottom="0.25" header="0" footer="0"/>
  <pageSetup blackAndWhite="1" horizontalDpi="300" verticalDpi="300" orientation="portrait" scale="85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P94"/>
  <sheetViews>
    <sheetView showGridLines="0" showRowColHeaders="0" workbookViewId="0" topLeftCell="A1">
      <selection activeCell="B2" sqref="B2:C2"/>
    </sheetView>
  </sheetViews>
  <sheetFormatPr defaultColWidth="9.140625" defaultRowHeight="12.75"/>
  <cols>
    <col min="1" max="1" width="4.7109375" style="60" customWidth="1"/>
    <col min="2" max="5" width="9.140625" style="60" customWidth="1"/>
    <col min="6" max="6" width="10.7109375" style="60" customWidth="1"/>
    <col min="7" max="8" width="7.7109375" style="60" customWidth="1"/>
    <col min="9" max="9" width="8.7109375" style="60" customWidth="1"/>
    <col min="10" max="11" width="7.7109375" style="60" customWidth="1"/>
    <col min="12" max="12" width="8.7109375" style="60" customWidth="1"/>
    <col min="13" max="13" width="6.7109375" style="60" customWidth="1"/>
    <col min="14" max="14" width="7.7109375" style="60" customWidth="1"/>
    <col min="15" max="15" width="2.7109375" style="60" customWidth="1"/>
    <col min="16" max="16384" width="9.140625" style="60" customWidth="1"/>
  </cols>
  <sheetData>
    <row r="1" spans="1:16" ht="19.5" customHeight="1">
      <c r="A1" s="430" t="s">
        <v>310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9"/>
      <c r="P1" s="330">
        <v>1</v>
      </c>
    </row>
    <row r="2" spans="1:15" ht="18" customHeight="1">
      <c r="A2" s="307"/>
      <c r="B2" s="442"/>
      <c r="C2" s="443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6"/>
      <c r="O2" s="440"/>
    </row>
    <row r="3" spans="1:15" ht="14.25">
      <c r="A3" s="307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440"/>
    </row>
    <row r="4" spans="1:15" ht="14.25">
      <c r="A4" s="307"/>
      <c r="B4" s="312"/>
      <c r="C4" s="310"/>
      <c r="D4" s="446" t="s">
        <v>313</v>
      </c>
      <c r="E4" s="446"/>
      <c r="F4" s="446"/>
      <c r="G4" s="446"/>
      <c r="H4" s="446"/>
      <c r="I4" s="446"/>
      <c r="J4" s="446"/>
      <c r="K4" s="446"/>
      <c r="L4" s="310"/>
      <c r="M4" s="310"/>
      <c r="N4" s="311"/>
      <c r="O4" s="440"/>
    </row>
    <row r="5" spans="1:15" ht="14.25">
      <c r="A5" s="307"/>
      <c r="B5" s="312"/>
      <c r="C5" s="310"/>
      <c r="D5" s="446"/>
      <c r="E5" s="446"/>
      <c r="F5" s="446"/>
      <c r="G5" s="446"/>
      <c r="H5" s="446"/>
      <c r="I5" s="446"/>
      <c r="J5" s="446"/>
      <c r="K5" s="446"/>
      <c r="L5" s="310"/>
      <c r="M5" s="310"/>
      <c r="N5" s="311"/>
      <c r="O5" s="440"/>
    </row>
    <row r="6" spans="1:15" ht="14.25">
      <c r="A6" s="307"/>
      <c r="B6" s="312"/>
      <c r="C6" s="310"/>
      <c r="D6" s="313"/>
      <c r="E6" s="310"/>
      <c r="F6" s="310"/>
      <c r="G6" s="310"/>
      <c r="H6" s="310"/>
      <c r="I6" s="310"/>
      <c r="J6" s="310"/>
      <c r="K6" s="310"/>
      <c r="L6" s="310"/>
      <c r="M6" s="310"/>
      <c r="N6" s="311"/>
      <c r="O6" s="440"/>
    </row>
    <row r="7" spans="1:15" ht="14.25">
      <c r="A7" s="307"/>
      <c r="B7" s="312" t="s">
        <v>125</v>
      </c>
      <c r="C7" s="310"/>
      <c r="D7" s="313"/>
      <c r="E7" s="310"/>
      <c r="F7" s="310"/>
      <c r="G7" s="310"/>
      <c r="H7" s="310"/>
      <c r="I7" s="310"/>
      <c r="J7" s="310"/>
      <c r="K7" s="310"/>
      <c r="L7" s="310"/>
      <c r="M7" s="310"/>
      <c r="N7" s="311"/>
      <c r="O7" s="440"/>
    </row>
    <row r="8" spans="1:15" ht="12.75">
      <c r="A8" s="307"/>
      <c r="B8" s="314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1"/>
      <c r="O8" s="440"/>
    </row>
    <row r="9" spans="1:15" ht="12.75">
      <c r="A9" s="307"/>
      <c r="B9" s="314" t="s">
        <v>127</v>
      </c>
      <c r="C9" s="310"/>
      <c r="D9" s="313"/>
      <c r="E9" s="310"/>
      <c r="F9" s="310"/>
      <c r="G9" s="310"/>
      <c r="H9" s="310"/>
      <c r="I9" s="310"/>
      <c r="J9" s="310"/>
      <c r="K9" s="310"/>
      <c r="L9" s="310"/>
      <c r="M9" s="310"/>
      <c r="N9" s="311"/>
      <c r="O9" s="440"/>
    </row>
    <row r="10" spans="1:15" ht="12.75">
      <c r="A10" s="307"/>
      <c r="B10" s="314" t="s">
        <v>128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1"/>
      <c r="O10" s="440"/>
    </row>
    <row r="11" spans="1:15" ht="12.75">
      <c r="A11" s="307"/>
      <c r="B11" s="314" t="s">
        <v>129</v>
      </c>
      <c r="C11" s="310"/>
      <c r="D11" s="313"/>
      <c r="E11" s="310"/>
      <c r="F11" s="310"/>
      <c r="G11" s="310"/>
      <c r="H11" s="310"/>
      <c r="I11" s="310"/>
      <c r="J11" s="310"/>
      <c r="K11" s="310"/>
      <c r="L11" s="310"/>
      <c r="M11" s="310"/>
      <c r="N11" s="311"/>
      <c r="O11" s="440"/>
    </row>
    <row r="12" spans="1:15" ht="14.25">
      <c r="A12" s="307"/>
      <c r="B12" s="312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1"/>
      <c r="O12" s="440"/>
    </row>
    <row r="13" spans="1:15" ht="12.75">
      <c r="A13" s="307"/>
      <c r="B13" s="314" t="s">
        <v>321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1"/>
      <c r="O13" s="440"/>
    </row>
    <row r="14" spans="1:15" ht="12.75">
      <c r="A14" s="307"/>
      <c r="B14" s="314" t="s">
        <v>323</v>
      </c>
      <c r="C14" s="310"/>
      <c r="D14" s="313"/>
      <c r="E14" s="310"/>
      <c r="F14" s="310"/>
      <c r="G14" s="310"/>
      <c r="H14" s="310"/>
      <c r="I14" s="310"/>
      <c r="J14" s="310"/>
      <c r="K14" s="310"/>
      <c r="L14" s="310"/>
      <c r="M14" s="310"/>
      <c r="N14" s="311"/>
      <c r="O14" s="440"/>
    </row>
    <row r="15" spans="1:15" ht="12.75">
      <c r="A15" s="307"/>
      <c r="B15" s="314" t="s">
        <v>322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440"/>
    </row>
    <row r="16" spans="1:15" ht="12.75">
      <c r="A16" s="307"/>
      <c r="B16" s="315"/>
      <c r="C16" s="310"/>
      <c r="D16" s="313"/>
      <c r="E16" s="310"/>
      <c r="F16" s="310"/>
      <c r="G16" s="310"/>
      <c r="H16" s="310"/>
      <c r="I16" s="310"/>
      <c r="J16" s="310"/>
      <c r="K16" s="310"/>
      <c r="L16" s="310"/>
      <c r="M16" s="310"/>
      <c r="N16" s="311"/>
      <c r="O16" s="440"/>
    </row>
    <row r="17" spans="1:15" ht="14.25">
      <c r="A17" s="307"/>
      <c r="B17" s="312" t="s">
        <v>320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1"/>
      <c r="O17" s="440"/>
    </row>
    <row r="18" spans="1:15" ht="12.75">
      <c r="A18" s="307"/>
      <c r="B18" s="315"/>
      <c r="C18" s="310"/>
      <c r="D18" s="313"/>
      <c r="E18" s="310"/>
      <c r="F18" s="310"/>
      <c r="G18" s="310"/>
      <c r="H18" s="310"/>
      <c r="I18" s="310"/>
      <c r="J18" s="310"/>
      <c r="K18" s="310"/>
      <c r="L18" s="310"/>
      <c r="M18" s="310"/>
      <c r="N18" s="311"/>
      <c r="O18" s="440"/>
    </row>
    <row r="19" spans="1:15" ht="12.75">
      <c r="A19" s="307"/>
      <c r="B19" s="315" t="s">
        <v>325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1"/>
      <c r="O19" s="440"/>
    </row>
    <row r="20" spans="1:15" ht="12.75">
      <c r="A20" s="307"/>
      <c r="B20" s="315" t="s">
        <v>319</v>
      </c>
      <c r="C20" s="310"/>
      <c r="D20" s="313"/>
      <c r="E20" s="310"/>
      <c r="F20" s="310"/>
      <c r="G20" s="310"/>
      <c r="H20" s="310"/>
      <c r="I20" s="310"/>
      <c r="J20" s="310"/>
      <c r="K20" s="310"/>
      <c r="L20" s="310"/>
      <c r="M20" s="310"/>
      <c r="N20" s="311"/>
      <c r="O20" s="440"/>
    </row>
    <row r="21" spans="1:15" ht="12.75">
      <c r="A21" s="307"/>
      <c r="B21" s="316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1"/>
      <c r="O21" s="440"/>
    </row>
    <row r="22" spans="1:15" ht="12.75">
      <c r="A22" s="307"/>
      <c r="B22" s="317" t="s">
        <v>314</v>
      </c>
      <c r="C22" s="313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  <c r="O22" s="440"/>
    </row>
    <row r="23" spans="1:15" ht="12.75">
      <c r="A23" s="307"/>
      <c r="B23" s="318" t="s">
        <v>317</v>
      </c>
      <c r="C23" s="313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1"/>
      <c r="O23" s="440"/>
    </row>
    <row r="24" spans="1:15" ht="12.75">
      <c r="A24" s="307"/>
      <c r="B24" s="319"/>
      <c r="C24" s="313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1"/>
      <c r="O24" s="440"/>
    </row>
    <row r="25" spans="1:15" ht="12.75" customHeight="1">
      <c r="A25" s="307"/>
      <c r="B25" s="319" t="s">
        <v>318</v>
      </c>
      <c r="C25" s="313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1"/>
      <c r="O25" s="440"/>
    </row>
    <row r="26" spans="1:15" ht="12.75" customHeight="1">
      <c r="A26" s="307"/>
      <c r="B26" s="319" t="s">
        <v>324</v>
      </c>
      <c r="C26" s="310"/>
      <c r="D26" s="313"/>
      <c r="E26" s="310"/>
      <c r="F26" s="310"/>
      <c r="G26" s="310"/>
      <c r="H26" s="310"/>
      <c r="I26" s="310"/>
      <c r="J26" s="310"/>
      <c r="K26" s="310"/>
      <c r="L26" s="310"/>
      <c r="M26" s="310"/>
      <c r="N26" s="311"/>
      <c r="O26" s="440"/>
    </row>
    <row r="27" spans="1:15" ht="12.75" customHeight="1">
      <c r="A27" s="307"/>
      <c r="B27" s="318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1"/>
      <c r="O27" s="440"/>
    </row>
    <row r="28" spans="1:15" ht="12.75">
      <c r="A28" s="307"/>
      <c r="B28" s="318" t="s">
        <v>316</v>
      </c>
      <c r="C28" s="310"/>
      <c r="D28" s="313"/>
      <c r="E28" s="310"/>
      <c r="F28" s="310"/>
      <c r="G28" s="310"/>
      <c r="H28" s="310"/>
      <c r="I28" s="310"/>
      <c r="J28" s="310"/>
      <c r="K28" s="310"/>
      <c r="L28" s="310"/>
      <c r="M28" s="310"/>
      <c r="N28" s="311"/>
      <c r="O28" s="440"/>
    </row>
    <row r="29" spans="1:15" ht="12.75">
      <c r="A29" s="307"/>
      <c r="B29" s="318"/>
      <c r="C29" s="320"/>
      <c r="D29" s="321"/>
      <c r="E29" s="310"/>
      <c r="F29" s="310"/>
      <c r="G29" s="313"/>
      <c r="H29" s="310"/>
      <c r="I29" s="310"/>
      <c r="J29" s="310"/>
      <c r="K29" s="310"/>
      <c r="L29" s="310"/>
      <c r="M29" s="310"/>
      <c r="N29" s="311"/>
      <c r="O29" s="440"/>
    </row>
    <row r="30" spans="1:15" ht="12.75">
      <c r="A30" s="307"/>
      <c r="B30" s="314" t="s">
        <v>137</v>
      </c>
      <c r="C30" s="310" t="s">
        <v>315</v>
      </c>
      <c r="D30" s="313"/>
      <c r="E30" s="310"/>
      <c r="F30" s="310"/>
      <c r="G30" s="313"/>
      <c r="H30" s="310"/>
      <c r="I30" s="310"/>
      <c r="J30" s="310"/>
      <c r="K30" s="310"/>
      <c r="L30" s="310"/>
      <c r="M30" s="310"/>
      <c r="N30" s="311"/>
      <c r="O30" s="440"/>
    </row>
    <row r="31" spans="1:15" ht="12.75">
      <c r="A31" s="307"/>
      <c r="B31" s="322"/>
      <c r="C31" s="320" t="s">
        <v>311</v>
      </c>
      <c r="D31" s="321"/>
      <c r="E31" s="310"/>
      <c r="F31" s="310"/>
      <c r="G31" s="313"/>
      <c r="H31" s="310"/>
      <c r="I31" s="310"/>
      <c r="J31" s="310"/>
      <c r="K31" s="310"/>
      <c r="L31" s="310"/>
      <c r="M31" s="310"/>
      <c r="N31" s="311"/>
      <c r="O31" s="440"/>
    </row>
    <row r="32" spans="1:15" ht="12.75">
      <c r="A32" s="307"/>
      <c r="B32" s="314"/>
      <c r="C32" s="310"/>
      <c r="D32" s="310"/>
      <c r="E32" s="310"/>
      <c r="F32" s="310"/>
      <c r="G32" s="313"/>
      <c r="H32" s="310"/>
      <c r="I32" s="310"/>
      <c r="J32" s="310"/>
      <c r="K32" s="310"/>
      <c r="L32" s="310"/>
      <c r="M32" s="310"/>
      <c r="N32" s="311"/>
      <c r="O32" s="440"/>
    </row>
    <row r="33" spans="1:15" ht="12.75">
      <c r="A33" s="307"/>
      <c r="B33" s="314" t="s">
        <v>138</v>
      </c>
      <c r="C33" s="310" t="s">
        <v>278</v>
      </c>
      <c r="D33" s="310"/>
      <c r="E33" s="310"/>
      <c r="F33" s="310"/>
      <c r="G33" s="313"/>
      <c r="H33" s="310"/>
      <c r="I33" s="310"/>
      <c r="J33" s="310"/>
      <c r="K33" s="310"/>
      <c r="L33" s="310"/>
      <c r="M33" s="310"/>
      <c r="N33" s="311"/>
      <c r="O33" s="440"/>
    </row>
    <row r="34" spans="1:15" ht="12.75">
      <c r="A34" s="307"/>
      <c r="B34" s="322"/>
      <c r="C34" s="310" t="s">
        <v>269</v>
      </c>
      <c r="D34" s="310"/>
      <c r="E34" s="310"/>
      <c r="F34" s="310"/>
      <c r="G34" s="313"/>
      <c r="H34" s="310"/>
      <c r="I34" s="310"/>
      <c r="J34" s="310"/>
      <c r="K34" s="310"/>
      <c r="L34" s="310"/>
      <c r="M34" s="310"/>
      <c r="N34" s="311"/>
      <c r="O34" s="440"/>
    </row>
    <row r="35" spans="1:15" ht="12.75">
      <c r="A35" s="307"/>
      <c r="B35" s="323"/>
      <c r="C35" s="310"/>
      <c r="D35" s="310"/>
      <c r="E35" s="310"/>
      <c r="F35" s="310"/>
      <c r="G35" s="313"/>
      <c r="H35" s="310"/>
      <c r="I35" s="310"/>
      <c r="J35" s="310"/>
      <c r="K35" s="310"/>
      <c r="L35" s="310"/>
      <c r="M35" s="310"/>
      <c r="N35" s="311"/>
      <c r="O35" s="440"/>
    </row>
    <row r="36" spans="1:15" ht="12.75">
      <c r="A36" s="307"/>
      <c r="B36" s="317" t="s">
        <v>312</v>
      </c>
      <c r="C36" s="313"/>
      <c r="D36" s="313"/>
      <c r="E36" s="310"/>
      <c r="F36" s="310"/>
      <c r="G36" s="310"/>
      <c r="H36" s="310"/>
      <c r="I36" s="310"/>
      <c r="J36" s="310"/>
      <c r="K36" s="310"/>
      <c r="L36" s="310"/>
      <c r="M36" s="310"/>
      <c r="N36" s="311"/>
      <c r="O36" s="440"/>
    </row>
    <row r="37" spans="1:15" ht="12.75">
      <c r="A37" s="307"/>
      <c r="B37" s="318"/>
      <c r="C37" s="313"/>
      <c r="D37" s="310"/>
      <c r="E37" s="310"/>
      <c r="F37" s="310"/>
      <c r="G37" s="313"/>
      <c r="H37" s="310"/>
      <c r="I37" s="310"/>
      <c r="J37" s="310"/>
      <c r="K37" s="310"/>
      <c r="L37" s="310"/>
      <c r="M37" s="310"/>
      <c r="N37" s="311"/>
      <c r="O37" s="440"/>
    </row>
    <row r="38" spans="1:15" ht="12.75">
      <c r="A38" s="307"/>
      <c r="B38" s="314" t="s">
        <v>240</v>
      </c>
      <c r="C38" s="310" t="s">
        <v>270</v>
      </c>
      <c r="D38" s="310"/>
      <c r="E38" s="310"/>
      <c r="F38" s="310"/>
      <c r="G38" s="313"/>
      <c r="H38" s="310"/>
      <c r="I38" s="310"/>
      <c r="J38" s="310"/>
      <c r="K38" s="310"/>
      <c r="L38" s="310"/>
      <c r="M38" s="310"/>
      <c r="N38" s="311"/>
      <c r="O38" s="440"/>
    </row>
    <row r="39" spans="1:15" ht="12.75">
      <c r="A39" s="307"/>
      <c r="B39" s="322"/>
      <c r="C39" s="310" t="s">
        <v>271</v>
      </c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1"/>
      <c r="O39" s="440"/>
    </row>
    <row r="40" spans="1:15" ht="12.75">
      <c r="A40" s="307"/>
      <c r="B40" s="318"/>
      <c r="C40" s="313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1"/>
      <c r="O40" s="440"/>
    </row>
    <row r="41" spans="1:15" ht="12.75">
      <c r="A41" s="307"/>
      <c r="B41" s="317" t="s">
        <v>328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1"/>
      <c r="O41" s="440"/>
    </row>
    <row r="42" spans="1:15" ht="12.75">
      <c r="A42" s="307"/>
      <c r="B42" s="318" t="s">
        <v>327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440"/>
    </row>
    <row r="43" spans="1:15" ht="14.25">
      <c r="A43" s="307"/>
      <c r="B43" s="312"/>
      <c r="C43" s="313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440"/>
    </row>
    <row r="44" spans="1:15" ht="12.75">
      <c r="A44" s="307"/>
      <c r="B44" s="318" t="s">
        <v>329</v>
      </c>
      <c r="C44" s="313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1"/>
      <c r="O44" s="440"/>
    </row>
    <row r="45" spans="1:15" ht="12.75">
      <c r="A45" s="307"/>
      <c r="B45" s="318" t="s">
        <v>326</v>
      </c>
      <c r="C45" s="313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1"/>
      <c r="O45" s="440"/>
    </row>
    <row r="46" spans="1:15" ht="12.75">
      <c r="A46" s="307"/>
      <c r="B46" s="314"/>
      <c r="C46" s="313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1"/>
      <c r="O46" s="440"/>
    </row>
    <row r="47" spans="1:15" ht="14.25">
      <c r="A47" s="307"/>
      <c r="B47" s="312" t="s">
        <v>330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1"/>
      <c r="O47" s="440"/>
    </row>
    <row r="48" spans="1:15" ht="12.75">
      <c r="A48" s="307"/>
      <c r="B48" s="314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1"/>
      <c r="O48" s="440"/>
    </row>
    <row r="49" spans="1:15" ht="12.75">
      <c r="A49" s="307"/>
      <c r="B49" s="314" t="s">
        <v>331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440"/>
    </row>
    <row r="50" spans="1:15" ht="12.75">
      <c r="A50" s="307"/>
      <c r="B50" s="314" t="s">
        <v>333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1"/>
      <c r="O50" s="440"/>
    </row>
    <row r="51" spans="1:15" ht="12.75">
      <c r="A51" s="307"/>
      <c r="B51" s="314" t="s">
        <v>332</v>
      </c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O51" s="440"/>
    </row>
    <row r="52" spans="1:15" ht="12.75">
      <c r="A52" s="307"/>
      <c r="B52" s="314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1"/>
      <c r="O52" s="440"/>
    </row>
    <row r="53" spans="1:15" ht="12.75">
      <c r="A53" s="307"/>
      <c r="B53" s="314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1"/>
      <c r="O53" s="440"/>
    </row>
    <row r="54" spans="1:15" ht="12.75">
      <c r="A54" s="307"/>
      <c r="B54" s="314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1"/>
      <c r="O54" s="440"/>
    </row>
    <row r="55" spans="1:15" ht="12.75">
      <c r="A55" s="307"/>
      <c r="B55" s="314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1"/>
      <c r="O55" s="440"/>
    </row>
    <row r="56" spans="1:15" ht="12.75">
      <c r="A56" s="307"/>
      <c r="B56" s="314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1"/>
      <c r="O56" s="440"/>
    </row>
    <row r="57" spans="1:15" ht="12.75">
      <c r="A57" s="307"/>
      <c r="B57" s="314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1"/>
      <c r="O57" s="440"/>
    </row>
    <row r="58" spans="1:15" ht="12.75">
      <c r="A58" s="307"/>
      <c r="B58" s="314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1"/>
      <c r="O58" s="440"/>
    </row>
    <row r="59" spans="1:15" ht="12.75">
      <c r="A59" s="307"/>
      <c r="B59" s="314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1"/>
      <c r="O59" s="440"/>
    </row>
    <row r="60" spans="1:15" ht="12.75">
      <c r="A60" s="307"/>
      <c r="B60" s="314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1"/>
      <c r="O60" s="440"/>
    </row>
    <row r="61" spans="1:15" ht="12.75">
      <c r="A61" s="307"/>
      <c r="B61" s="314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1"/>
      <c r="O61" s="440"/>
    </row>
    <row r="62" spans="1:15" ht="12.75">
      <c r="A62" s="307"/>
      <c r="B62" s="314"/>
      <c r="C62" s="324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1"/>
      <c r="O62" s="440"/>
    </row>
    <row r="63" spans="1:15" ht="12.75">
      <c r="A63" s="307"/>
      <c r="B63" s="314"/>
      <c r="C63" s="313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1"/>
      <c r="O63" s="440"/>
    </row>
    <row r="64" spans="1:15" ht="12.75">
      <c r="A64" s="307"/>
      <c r="B64" s="314"/>
      <c r="C64" s="313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1"/>
      <c r="O64" s="440"/>
    </row>
    <row r="65" spans="1:15" ht="12.75">
      <c r="A65" s="307"/>
      <c r="B65" s="325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7"/>
      <c r="O65" s="440"/>
    </row>
    <row r="66" spans="1:15" ht="12.75">
      <c r="A66" s="444"/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1"/>
    </row>
    <row r="70" spans="1:13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</row>
    <row r="71" spans="1:13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</row>
    <row r="72" spans="1:13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</row>
    <row r="73" spans="1:13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</row>
    <row r="74" spans="1:13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</row>
    <row r="75" spans="1:13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</row>
    <row r="76" spans="1:13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</row>
    <row r="77" spans="1:13" ht="14.25">
      <c r="A77" s="310"/>
      <c r="B77" s="328"/>
      <c r="C77" s="324"/>
      <c r="D77" s="310"/>
      <c r="E77" s="310"/>
      <c r="F77" s="310"/>
      <c r="G77" s="310"/>
      <c r="H77" s="310"/>
      <c r="I77" s="310"/>
      <c r="J77" s="310"/>
      <c r="K77" s="310"/>
      <c r="L77" s="310"/>
      <c r="M77" s="310"/>
    </row>
    <row r="78" spans="1:13" ht="12.75">
      <c r="A78" s="310"/>
      <c r="B78" s="313"/>
      <c r="C78" s="313"/>
      <c r="D78" s="310"/>
      <c r="E78" s="310"/>
      <c r="F78" s="310"/>
      <c r="G78" s="310"/>
      <c r="H78" s="310"/>
      <c r="I78" s="310"/>
      <c r="J78" s="310"/>
      <c r="K78" s="310"/>
      <c r="L78" s="310"/>
      <c r="M78" s="310"/>
    </row>
    <row r="79" spans="1:13" ht="12.75">
      <c r="A79" s="310"/>
      <c r="B79" s="313"/>
      <c r="C79" s="324"/>
      <c r="D79" s="310"/>
      <c r="E79" s="310"/>
      <c r="F79" s="310"/>
      <c r="G79" s="310"/>
      <c r="H79" s="310"/>
      <c r="I79" s="310"/>
      <c r="J79" s="310"/>
      <c r="K79" s="310"/>
      <c r="L79" s="310"/>
      <c r="M79" s="310"/>
    </row>
    <row r="80" spans="1:13" ht="12.75">
      <c r="A80" s="310"/>
      <c r="B80" s="313"/>
      <c r="C80" s="313"/>
      <c r="D80" s="310"/>
      <c r="E80" s="310"/>
      <c r="F80" s="310"/>
      <c r="G80" s="310"/>
      <c r="H80" s="310"/>
      <c r="I80" s="310"/>
      <c r="J80" s="310"/>
      <c r="K80" s="310"/>
      <c r="L80" s="310"/>
      <c r="M80" s="310"/>
    </row>
    <row r="81" spans="1:13" ht="12.75">
      <c r="A81" s="310"/>
      <c r="B81" s="313"/>
      <c r="C81" s="313"/>
      <c r="D81" s="310"/>
      <c r="E81" s="310"/>
      <c r="F81" s="310"/>
      <c r="G81" s="310"/>
      <c r="H81" s="310"/>
      <c r="I81" s="310"/>
      <c r="J81" s="310"/>
      <c r="K81" s="310"/>
      <c r="L81" s="310"/>
      <c r="M81" s="310"/>
    </row>
    <row r="82" spans="1:13" ht="12.75">
      <c r="A82" s="310"/>
      <c r="B82" s="310"/>
      <c r="C82" s="324"/>
      <c r="D82" s="310"/>
      <c r="E82" s="310"/>
      <c r="F82" s="310"/>
      <c r="G82" s="310"/>
      <c r="H82" s="310"/>
      <c r="I82" s="310"/>
      <c r="J82" s="310"/>
      <c r="K82" s="310"/>
      <c r="L82" s="310"/>
      <c r="M82" s="310"/>
    </row>
    <row r="83" spans="1:13" ht="12.75">
      <c r="A83" s="310"/>
      <c r="B83" s="310"/>
      <c r="C83" s="313"/>
      <c r="D83" s="310"/>
      <c r="E83" s="310"/>
      <c r="F83" s="310"/>
      <c r="G83" s="310"/>
      <c r="H83" s="310"/>
      <c r="I83" s="310"/>
      <c r="J83" s="310"/>
      <c r="K83" s="310"/>
      <c r="L83" s="310"/>
      <c r="M83" s="310"/>
    </row>
    <row r="84" spans="1:13" ht="12.75">
      <c r="A84" s="310"/>
      <c r="B84" s="310"/>
      <c r="C84" s="313"/>
      <c r="D84" s="310"/>
      <c r="E84" s="310"/>
      <c r="F84" s="310"/>
      <c r="G84" s="310"/>
      <c r="H84" s="310"/>
      <c r="I84" s="310"/>
      <c r="J84" s="310"/>
      <c r="K84" s="310"/>
      <c r="L84" s="310"/>
      <c r="M84" s="310"/>
    </row>
    <row r="85" spans="1:13" ht="12.75">
      <c r="A85" s="310"/>
      <c r="B85" s="310"/>
      <c r="C85" s="313"/>
      <c r="D85" s="310"/>
      <c r="E85" s="310"/>
      <c r="F85" s="310"/>
      <c r="G85" s="310"/>
      <c r="H85" s="310"/>
      <c r="I85" s="310"/>
      <c r="J85" s="310"/>
      <c r="K85" s="310"/>
      <c r="L85" s="310"/>
      <c r="M85" s="310"/>
    </row>
    <row r="86" spans="1:13" ht="12.75">
      <c r="A86" s="310"/>
      <c r="B86" s="329"/>
      <c r="C86" s="313"/>
      <c r="D86" s="310"/>
      <c r="E86" s="310"/>
      <c r="F86" s="310"/>
      <c r="G86" s="310"/>
      <c r="H86" s="310"/>
      <c r="I86" s="310"/>
      <c r="J86" s="310"/>
      <c r="K86" s="310"/>
      <c r="L86" s="310"/>
      <c r="M86" s="310"/>
    </row>
    <row r="87" spans="1:13" ht="12.75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</row>
    <row r="88" spans="1:13" ht="12.75">
      <c r="A88" s="310"/>
      <c r="B88" s="310"/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</row>
    <row r="89" spans="1:13" ht="12.75">
      <c r="A89" s="310"/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 s="310"/>
    </row>
    <row r="90" spans="1:13" ht="12.75">
      <c r="A90" s="310"/>
      <c r="B90" s="329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</row>
    <row r="91" spans="1:13" ht="12.75">
      <c r="A91" s="310"/>
      <c r="B91" s="329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</row>
    <row r="92" spans="1:13" ht="12.7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</row>
    <row r="93" spans="1:13" ht="12.7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</row>
    <row r="94" spans="1:13" ht="12.7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</row>
  </sheetData>
  <sheetProtection password="CDDA" sheet="1" objects="1" scenarios="1" selectLockedCells="1"/>
  <mergeCells count="5">
    <mergeCell ref="A1:N1"/>
    <mergeCell ref="O1:O66"/>
    <mergeCell ref="B2:C2"/>
    <mergeCell ref="A66:N66"/>
    <mergeCell ref="D4:K5"/>
  </mergeCells>
  <printOptions/>
  <pageMargins left="0.25" right="0.25" top="0.5" bottom="0.5" header="0" footer="0"/>
  <pageSetup blackAndWhite="1" horizontalDpi="300" verticalDpi="300" orientation="portrait" scale="8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D30"/>
  <sheetViews>
    <sheetView showGridLines="0" showRowColHeaders="0" workbookViewId="0" topLeftCell="A1">
      <selection activeCell="D1" sqref="D1"/>
    </sheetView>
  </sheetViews>
  <sheetFormatPr defaultColWidth="9.140625" defaultRowHeight="12.75"/>
  <cols>
    <col min="1" max="1" width="3.7109375" style="60" customWidth="1"/>
    <col min="2" max="3" width="30.7109375" style="60" customWidth="1"/>
    <col min="4" max="16384" width="9.140625" style="60" customWidth="1"/>
  </cols>
  <sheetData>
    <row r="1" spans="1:4" ht="21" customHeight="1">
      <c r="A1" s="58"/>
      <c r="B1" s="58" t="s">
        <v>110</v>
      </c>
      <c r="C1" s="58"/>
      <c r="D1" s="59"/>
    </row>
    <row r="2" ht="19.5" customHeight="1"/>
    <row r="3" ht="19.5" customHeight="1"/>
    <row r="4" ht="12.75">
      <c r="B4" s="61" t="s">
        <v>111</v>
      </c>
    </row>
    <row r="5" ht="12.75">
      <c r="B5" s="61"/>
    </row>
    <row r="9" spans="2:3" ht="12.75">
      <c r="B9" s="62" t="s">
        <v>112</v>
      </c>
      <c r="C9" s="241" t="s">
        <v>113</v>
      </c>
    </row>
    <row r="10" spans="2:3" ht="12.75">
      <c r="B10" s="62" t="s">
        <v>114</v>
      </c>
      <c r="C10" s="241" t="s">
        <v>115</v>
      </c>
    </row>
    <row r="11" ht="12.75">
      <c r="B11" s="63" t="s">
        <v>116</v>
      </c>
    </row>
    <row r="12" ht="12.75">
      <c r="A12" s="61"/>
    </row>
    <row r="14" ht="12.75">
      <c r="B14" s="61" t="s">
        <v>117</v>
      </c>
    </row>
    <row r="15" ht="12.75">
      <c r="B15" s="61"/>
    </row>
    <row r="16" ht="12.75">
      <c r="B16" s="61" t="s">
        <v>118</v>
      </c>
    </row>
    <row r="17" ht="12.75">
      <c r="B17" s="61"/>
    </row>
    <row r="18" ht="12.75">
      <c r="B18" s="61" t="s">
        <v>119</v>
      </c>
    </row>
    <row r="20" ht="12.75">
      <c r="B20" s="61" t="s">
        <v>120</v>
      </c>
    </row>
    <row r="21" ht="12.75">
      <c r="B21" s="61"/>
    </row>
    <row r="22" ht="12.75">
      <c r="B22" s="61"/>
    </row>
    <row r="23" ht="12.75">
      <c r="B23" s="61"/>
    </row>
    <row r="24" ht="12.75">
      <c r="B24" s="61"/>
    </row>
    <row r="25" ht="12.75">
      <c r="B25" s="61"/>
    </row>
    <row r="26" ht="12.75">
      <c r="B26" s="61"/>
    </row>
    <row r="27" ht="12.75">
      <c r="B27" s="61"/>
    </row>
    <row r="28" ht="12.75">
      <c r="B28" s="61"/>
    </row>
    <row r="30" ht="12.75">
      <c r="B30" s="61"/>
    </row>
  </sheetData>
  <sheetProtection password="CDDA" sheet="1" objects="1" scenarios="1"/>
  <hyperlinks>
    <hyperlink ref="C10" r:id="rId1" display="www.automotiveprofit.com"/>
    <hyperlink ref="C9" r:id="rId2" display="templates@automotiveprofit.co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L41"/>
  <sheetViews>
    <sheetView showGridLines="0" showRowColHeaders="0" tabSelected="1" workbookViewId="0" topLeftCell="A1">
      <selection activeCell="B7" sqref="B7:C7"/>
    </sheetView>
  </sheetViews>
  <sheetFormatPr defaultColWidth="9.140625" defaultRowHeight="12.75"/>
  <cols>
    <col min="1" max="1" width="2.7109375" style="250" customWidth="1"/>
    <col min="2" max="2" width="18.7109375" style="250" customWidth="1"/>
    <col min="3" max="3" width="10.7109375" style="250" customWidth="1"/>
    <col min="4" max="4" width="3.8515625" style="250" customWidth="1"/>
    <col min="5" max="6" width="2.7109375" style="250" customWidth="1"/>
    <col min="7" max="7" width="27.7109375" style="250" customWidth="1"/>
    <col min="8" max="8" width="3.7109375" style="250" customWidth="1"/>
    <col min="9" max="9" width="1.7109375" style="250" customWidth="1"/>
    <col min="10" max="10" width="2.7109375" style="250" customWidth="1"/>
    <col min="11" max="11" width="1.7109375" style="250" customWidth="1"/>
    <col min="12" max="12" width="2.7109375" style="250" customWidth="1"/>
    <col min="13" max="13" width="1.7109375" style="250" customWidth="1"/>
    <col min="14" max="14" width="2.7109375" style="250" customWidth="1"/>
    <col min="15" max="15" width="1.7109375" style="250" customWidth="1"/>
    <col min="16" max="16" width="2.7109375" style="250" customWidth="1"/>
    <col min="17" max="17" width="1.7109375" style="250" customWidth="1"/>
    <col min="18" max="18" width="2.7109375" style="250" customWidth="1"/>
    <col min="19" max="19" width="10.7109375" style="250" customWidth="1"/>
    <col min="20" max="25" width="9.140625" style="250" customWidth="1"/>
    <col min="26" max="26" width="20.7109375" style="256" customWidth="1"/>
    <col min="27" max="27" width="35.7109375" style="256" customWidth="1"/>
    <col min="28" max="29" width="2.7109375" style="256" customWidth="1"/>
    <col min="30" max="30" width="8.7109375" style="256" customWidth="1"/>
    <col min="31" max="36" width="12.7109375" style="256" customWidth="1"/>
    <col min="37" max="37" width="12.7109375" style="263" customWidth="1"/>
    <col min="38" max="38" width="12.7109375" style="250" customWidth="1"/>
    <col min="39" max="16384" width="9.140625" style="250" customWidth="1"/>
  </cols>
  <sheetData>
    <row r="1" spans="1:38" ht="23.25">
      <c r="A1" s="249"/>
      <c r="H1" s="251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</row>
    <row r="2" spans="1:38" ht="12.75" customHeight="1">
      <c r="A2" s="252"/>
      <c r="B2" s="344" t="str">
        <f>IF(Default!C5&lt;&gt;"",Default!C5,"")</f>
        <v>Base Account Management &amp; Analysis</v>
      </c>
      <c r="C2" s="344"/>
      <c r="D2" s="344"/>
      <c r="E2" s="344"/>
      <c r="F2" s="344"/>
      <c r="G2" s="344"/>
      <c r="Z2" s="267"/>
      <c r="AA2" s="267"/>
      <c r="AB2" s="267"/>
      <c r="AC2" s="267"/>
      <c r="AD2" s="267"/>
      <c r="AE2" s="338" t="s">
        <v>284</v>
      </c>
      <c r="AF2" s="338"/>
      <c r="AG2" s="338"/>
      <c r="AH2" s="338"/>
      <c r="AI2" s="268"/>
      <c r="AJ2" s="268"/>
      <c r="AK2" s="268"/>
      <c r="AL2" s="269" t="s">
        <v>297</v>
      </c>
    </row>
    <row r="3" spans="1:38" ht="12.75" customHeight="1">
      <c r="A3" s="253"/>
      <c r="B3" s="344"/>
      <c r="C3" s="344"/>
      <c r="D3" s="344"/>
      <c r="E3" s="344"/>
      <c r="F3" s="344"/>
      <c r="G3" s="344"/>
      <c r="Z3" s="267" t="s">
        <v>95</v>
      </c>
      <c r="AA3" s="270">
        <v>1</v>
      </c>
      <c r="AB3" s="267"/>
      <c r="AC3" s="267"/>
      <c r="AD3" s="267"/>
      <c r="AE3" s="269" t="s">
        <v>279</v>
      </c>
      <c r="AF3" s="269" t="s">
        <v>280</v>
      </c>
      <c r="AG3" s="269" t="s">
        <v>281</v>
      </c>
      <c r="AH3" s="269" t="s">
        <v>282</v>
      </c>
      <c r="AI3" s="269" t="s">
        <v>285</v>
      </c>
      <c r="AJ3" s="269" t="s">
        <v>286</v>
      </c>
      <c r="AK3" s="269" t="s">
        <v>287</v>
      </c>
      <c r="AL3" s="269" t="s">
        <v>300</v>
      </c>
    </row>
    <row r="4" spans="1:38" ht="12.75" customHeight="1">
      <c r="A4" s="254"/>
      <c r="B4" s="344"/>
      <c r="C4" s="344"/>
      <c r="D4" s="344"/>
      <c r="E4" s="344"/>
      <c r="F4" s="344"/>
      <c r="G4" s="344"/>
      <c r="I4" s="255"/>
      <c r="J4" s="255"/>
      <c r="K4" s="255"/>
      <c r="L4" s="255"/>
      <c r="M4" s="255" t="s">
        <v>96</v>
      </c>
      <c r="N4" s="247"/>
      <c r="O4" s="247"/>
      <c r="P4" s="247"/>
      <c r="S4" s="278">
        <f ca="1">NOW()</f>
        <v>40579.30607268518</v>
      </c>
      <c r="Z4" s="267" t="s">
        <v>97</v>
      </c>
      <c r="AA4" s="271" t="str">
        <f>IF(AA3=1,"TOTAL $ VALUE PER DEPARTMENT",IF(AA3=2,"% OF COMPLEX NET SALES",IF(AA3=3,"% OF COMPLEX GROSS PROFIT")))</f>
        <v>TOTAL $ VALUE PER DEPARTMENT</v>
      </c>
      <c r="AB4" s="267"/>
      <c r="AC4" s="267"/>
      <c r="AD4" s="268" t="s">
        <v>283</v>
      </c>
      <c r="AE4" s="272" t="str">
        <f>AE33</f>
        <v>New Vehicles</v>
      </c>
      <c r="AF4" s="272" t="str">
        <f>AE34</f>
        <v>Used Vehicles</v>
      </c>
      <c r="AG4" s="272" t="str">
        <f>AE35</f>
        <v>Mechanical</v>
      </c>
      <c r="AH4" s="272" t="str">
        <f>AE36</f>
        <v>Body Shop</v>
      </c>
      <c r="AI4" s="272" t="str">
        <f>AE37</f>
        <v>Parts</v>
      </c>
      <c r="AJ4" s="272" t="str">
        <f>AE38</f>
        <v>L &amp; R</v>
      </c>
      <c r="AK4" s="272" t="str">
        <f>AE39</f>
        <v>G &amp; A</v>
      </c>
      <c r="AL4" s="272" t="str">
        <f>AE40</f>
        <v>Misc &amp; Averages</v>
      </c>
    </row>
    <row r="5" spans="4:38" ht="15">
      <c r="D5" s="25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Z5" s="267"/>
      <c r="AA5" s="273"/>
      <c r="AB5" s="267"/>
      <c r="AC5" s="267"/>
      <c r="AD5" s="274">
        <f>IF(Default!S7&lt;&gt;"",Default!S7,"")</f>
        <v>37987</v>
      </c>
      <c r="AE5" s="275">
        <f>IF($AA$3=1,SUM(ReportOption!G7),IF($AA$3=2,SUM(ReportOption!G41*100),IF($AA$3=3,SUM(ReportOption!G80*100),SUM(ReportOption!G7))))</f>
        <v>0</v>
      </c>
      <c r="AF5" s="275">
        <f>IF($AA$3=1,SUM(ReportOption!I7),IF($AA$3=2,SUM(ReportOption!I41*100),IF($AA$3=3,SUM(ReportOption!I80*100),SUM(ReportOption!I7))))</f>
        <v>0</v>
      </c>
      <c r="AG5" s="275">
        <f>IF($AA$3=1,SUM(ReportOption!K7),IF($AA$3=2,SUM(ReportOption!K41*100),IF($AA$3=3,SUM(ReportOption!K80*100),SUM(ReportOption!K7))))</f>
        <v>0</v>
      </c>
      <c r="AH5" s="275">
        <f>IF($AA$3=1,SUM(ReportOption!M7),IF($AA$3=2,SUM(ReportOption!M41*100),IF($AA$3=3,SUM(ReportOption!M80*100),SUM(ReportOption!M7))))</f>
        <v>0</v>
      </c>
      <c r="AI5" s="275">
        <f>IF($AA$3=1,SUM(ReportOption!O7),IF($AA$3=2,SUM(ReportOption!O41*100),IF($AA$3=3,SUM(ReportOption!O80*100),SUM(ReportOption!O7))))</f>
        <v>0</v>
      </c>
      <c r="AJ5" s="275">
        <f>IF($AA$3=1,SUM(ReportOption!Q7),IF($AA$3=2,SUM(ReportOption!Q41*100),IF($AA$3=3,SUM(ReportOption!Q80*100),SUM(ReportOption!Q7))))</f>
        <v>0</v>
      </c>
      <c r="AK5" s="275">
        <f>IF($AA$3=1,SUM(ReportOption!S7),IF($AA$3=2,SUM(ReportOption!S41*100),IF($AA$3=3,SUM(ReportOption!S80*100),SUM(ReportOption!S7))))</f>
        <v>0</v>
      </c>
      <c r="AL5" s="276">
        <v>0</v>
      </c>
    </row>
    <row r="6" spans="2:38" ht="12.75">
      <c r="B6" s="345" t="s">
        <v>99</v>
      </c>
      <c r="C6" s="345"/>
      <c r="D6" s="258"/>
      <c r="H6" s="259"/>
      <c r="I6" s="259"/>
      <c r="Z6" s="267" t="s">
        <v>98</v>
      </c>
      <c r="AA6" s="273" t="s">
        <v>299</v>
      </c>
      <c r="AB6" s="267"/>
      <c r="AC6" s="267"/>
      <c r="AD6" s="274">
        <f>IF(Default!S8&lt;&gt;"",Default!S8,"")</f>
        <v>38018</v>
      </c>
      <c r="AE6" s="275">
        <f>IF($AA$3=1,SUM(ReportOption!G8),IF($AA$3=2,SUM(ReportOption!G42*100),IF($AA$3=3,SUM(ReportOption!G81*100),SUM(ReportOption!G8))))</f>
        <v>0</v>
      </c>
      <c r="AF6" s="275">
        <f>IF($AA$3=1,SUM(ReportOption!I8),IF($AA$3=2,SUM(ReportOption!I42*100),IF($AA$3=3,SUM(ReportOption!I81*100),SUM(ReportOption!I8))))</f>
        <v>0</v>
      </c>
      <c r="AG6" s="275">
        <f>IF($AA$3=1,SUM(ReportOption!K8),IF($AA$3=2,SUM(ReportOption!K42*100),IF($AA$3=3,SUM(ReportOption!K81*100),SUM(ReportOption!K8))))</f>
        <v>0</v>
      </c>
      <c r="AH6" s="275">
        <f>IF($AA$3=1,SUM(ReportOption!M8),IF($AA$3=2,SUM(ReportOption!M42*100),IF($AA$3=3,SUM(ReportOption!M81*100),SUM(ReportOption!M8))))</f>
        <v>0</v>
      </c>
      <c r="AI6" s="275">
        <f>IF($AA$3=1,SUM(ReportOption!O8),IF($AA$3=2,SUM(ReportOption!O42*100),IF($AA$3=3,SUM(ReportOption!O81*100),SUM(ReportOption!O8))))</f>
        <v>0</v>
      </c>
      <c r="AJ6" s="275">
        <f>IF($AA$3=1,SUM(ReportOption!Q8),IF($AA$3=2,SUM(ReportOption!Q42*100),IF($AA$3=3,SUM(ReportOption!Q81*100),SUM(ReportOption!Q8))))</f>
        <v>0</v>
      </c>
      <c r="AK6" s="275">
        <f>IF($AA$3=1,SUM(ReportOption!S8),IF($AA$3=2,SUM(ReportOption!S42*100),IF($AA$3=3,SUM(ReportOption!S81*100),SUM(ReportOption!S8))))</f>
        <v>0</v>
      </c>
      <c r="AL6" s="276">
        <v>0</v>
      </c>
    </row>
    <row r="7" spans="2:38" ht="12.75" customHeight="1">
      <c r="B7" s="346" t="s">
        <v>143</v>
      </c>
      <c r="C7" s="347"/>
      <c r="D7" s="13"/>
      <c r="E7" s="260"/>
      <c r="H7" s="259"/>
      <c r="I7" s="259"/>
      <c r="Z7" s="272" t="s">
        <v>100</v>
      </c>
      <c r="AA7" s="273" t="s">
        <v>289</v>
      </c>
      <c r="AB7" s="267"/>
      <c r="AC7" s="267"/>
      <c r="AD7" s="274">
        <f>IF(Default!S9&lt;&gt;"",Default!S9,"")</f>
        <v>38047</v>
      </c>
      <c r="AE7" s="275">
        <f>IF($AA$3=1,SUM(ReportOption!G9),IF($AA$3=2,SUM(ReportOption!G43*100),IF($AA$3=3,SUM(ReportOption!G82*100),SUM(ReportOption!G9))))</f>
        <v>0</v>
      </c>
      <c r="AF7" s="275">
        <f>IF($AA$3=1,SUM(ReportOption!I9),IF($AA$3=2,SUM(ReportOption!I43*100),IF($AA$3=3,SUM(ReportOption!I82*100),SUM(ReportOption!I9))))</f>
        <v>0</v>
      </c>
      <c r="AG7" s="275">
        <f>IF($AA$3=1,SUM(ReportOption!K9),IF($AA$3=2,SUM(ReportOption!K43*100),IF($AA$3=3,SUM(ReportOption!K82*100),SUM(ReportOption!K9))))</f>
        <v>0</v>
      </c>
      <c r="AH7" s="275">
        <f>IF($AA$3=1,SUM(ReportOption!M9),IF($AA$3=2,SUM(ReportOption!M43*100),IF($AA$3=3,SUM(ReportOption!M82*100),SUM(ReportOption!M9))))</f>
        <v>0</v>
      </c>
      <c r="AI7" s="275">
        <f>IF($AA$3=1,SUM(ReportOption!O9),IF($AA$3=2,SUM(ReportOption!O43*100),IF($AA$3=3,SUM(ReportOption!O82*100),SUM(ReportOption!O9))))</f>
        <v>0</v>
      </c>
      <c r="AJ7" s="275">
        <f>IF($AA$3=1,SUM(ReportOption!Q9),IF($AA$3=2,SUM(ReportOption!Q43*100),IF($AA$3=3,SUM(ReportOption!Q82*100),SUM(ReportOption!Q9))))</f>
        <v>0</v>
      </c>
      <c r="AK7" s="275">
        <f>IF($AA$3=1,SUM(ReportOption!S9),IF($AA$3=2,SUM(ReportOption!S43*100),IF($AA$3=3,SUM(ReportOption!S82*100),SUM(ReportOption!S9))))</f>
        <v>0</v>
      </c>
      <c r="AL7" s="276">
        <v>0</v>
      </c>
    </row>
    <row r="8" spans="2:38" ht="12.75">
      <c r="B8" s="342" t="s">
        <v>102</v>
      </c>
      <c r="C8" s="343"/>
      <c r="D8" s="13"/>
      <c r="E8" s="260"/>
      <c r="H8" s="259"/>
      <c r="I8" s="259"/>
      <c r="Z8" s="272" t="s">
        <v>101</v>
      </c>
      <c r="AA8" s="273" t="s">
        <v>290</v>
      </c>
      <c r="AB8" s="267"/>
      <c r="AC8" s="267"/>
      <c r="AD8" s="274">
        <f>IF(Default!S10&lt;&gt;"",Default!S10,"")</f>
        <v>38078</v>
      </c>
      <c r="AE8" s="275">
        <f>IF($AA$3=1,SUM(ReportOption!G10),IF($AA$3=2,SUM(ReportOption!G44*100),IF($AA$3=3,SUM(ReportOption!G83*100),SUM(ReportOption!G10))))</f>
        <v>0</v>
      </c>
      <c r="AF8" s="275">
        <f>IF($AA$3=1,SUM(ReportOption!I10),IF($AA$3=2,SUM(ReportOption!I44*100),IF($AA$3=3,SUM(ReportOption!I83*100),SUM(ReportOption!I10))))</f>
        <v>0</v>
      </c>
      <c r="AG8" s="275">
        <f>IF($AA$3=1,SUM(ReportOption!K10),IF($AA$3=2,SUM(ReportOption!K44*100),IF($AA$3=3,SUM(ReportOption!K83*100),SUM(ReportOption!K10))))</f>
        <v>0</v>
      </c>
      <c r="AH8" s="275">
        <f>IF($AA$3=1,SUM(ReportOption!M10),IF($AA$3=2,SUM(ReportOption!M44*100),IF($AA$3=3,SUM(ReportOption!M83*100),SUM(ReportOption!M10))))</f>
        <v>0</v>
      </c>
      <c r="AI8" s="275">
        <f>IF($AA$3=1,SUM(ReportOption!O10),IF($AA$3=2,SUM(ReportOption!O44*100),IF($AA$3=3,SUM(ReportOption!O83*100),SUM(ReportOption!O10))))</f>
        <v>0</v>
      </c>
      <c r="AJ8" s="275">
        <f>IF($AA$3=1,SUM(ReportOption!Q10),IF($AA$3=2,SUM(ReportOption!Q44*100),IF($AA$3=3,SUM(ReportOption!Q83*100),SUM(ReportOption!Q10))))</f>
        <v>0</v>
      </c>
      <c r="AK8" s="275">
        <f>IF($AA$3=1,SUM(ReportOption!S10),IF($AA$3=2,SUM(ReportOption!S44*100),IF($AA$3=3,SUM(ReportOption!S83*100),SUM(ReportOption!S10))))</f>
        <v>0</v>
      </c>
      <c r="AL8" s="276">
        <v>0</v>
      </c>
    </row>
    <row r="9" spans="5:38" ht="12.75">
      <c r="E9" s="260"/>
      <c r="H9" s="259"/>
      <c r="Z9" s="267"/>
      <c r="AA9" s="273"/>
      <c r="AB9" s="267"/>
      <c r="AC9" s="267"/>
      <c r="AD9" s="274">
        <f>IF(Default!S11&lt;&gt;"",Default!S11,"")</f>
        <v>38108</v>
      </c>
      <c r="AE9" s="275">
        <f>IF($AA$3=1,SUM(ReportOption!G11),IF($AA$3=2,SUM(ReportOption!G45*100),IF($AA$3=3,SUM(ReportOption!G84*100),SUM(ReportOption!G11))))</f>
        <v>0</v>
      </c>
      <c r="AF9" s="275">
        <f>IF($AA$3=1,SUM(ReportOption!I11),IF($AA$3=2,SUM(ReportOption!I45*100),IF($AA$3=3,SUM(ReportOption!I84*100),SUM(ReportOption!I11))))</f>
        <v>0</v>
      </c>
      <c r="AG9" s="275">
        <f>IF($AA$3=1,SUM(ReportOption!K11),IF($AA$3=2,SUM(ReportOption!K45*100),IF($AA$3=3,SUM(ReportOption!K84*100),SUM(ReportOption!K11))))</f>
        <v>0</v>
      </c>
      <c r="AH9" s="275">
        <f>IF($AA$3=1,SUM(ReportOption!M11),IF($AA$3=2,SUM(ReportOption!M45*100),IF($AA$3=3,SUM(ReportOption!M84*100),SUM(ReportOption!M11))))</f>
        <v>0</v>
      </c>
      <c r="AI9" s="275">
        <f>IF($AA$3=1,SUM(ReportOption!O11),IF($AA$3=2,SUM(ReportOption!O45*100),IF($AA$3=3,SUM(ReportOption!O84*100),SUM(ReportOption!O11))))</f>
        <v>0</v>
      </c>
      <c r="AJ9" s="275">
        <f>IF($AA$3=1,SUM(ReportOption!Q11),IF($AA$3=2,SUM(ReportOption!Q45*100),IF($AA$3=3,SUM(ReportOption!Q84*100),SUM(ReportOption!Q11))))</f>
        <v>0</v>
      </c>
      <c r="AK9" s="275">
        <f>IF($AA$3=1,SUM(ReportOption!S11),IF($AA$3=2,SUM(ReportOption!S45*100),IF($AA$3=3,SUM(ReportOption!S84*100),SUM(ReportOption!S11))))</f>
        <v>0</v>
      </c>
      <c r="AL9" s="276">
        <v>0</v>
      </c>
    </row>
    <row r="10" spans="2:38" ht="12.75">
      <c r="B10" s="261" t="s">
        <v>103</v>
      </c>
      <c r="D10" s="259"/>
      <c r="E10" s="260"/>
      <c r="H10" s="259"/>
      <c r="I10" s="259"/>
      <c r="Z10" s="267"/>
      <c r="AA10" s="273"/>
      <c r="AB10" s="267"/>
      <c r="AC10" s="267"/>
      <c r="AD10" s="274">
        <f>IF(Default!S12&lt;&gt;"",Default!S12,"")</f>
        <v>38139</v>
      </c>
      <c r="AE10" s="275">
        <f>IF($AA$3=1,SUM(ReportOption!G12),IF($AA$3=2,SUM(ReportOption!G46*100),IF($AA$3=3,SUM(ReportOption!G85*100),SUM(ReportOption!G12))))</f>
        <v>0</v>
      </c>
      <c r="AF10" s="275">
        <f>IF($AA$3=1,SUM(ReportOption!I12),IF($AA$3=2,SUM(ReportOption!I46*100),IF($AA$3=3,SUM(ReportOption!I85*100),SUM(ReportOption!I12))))</f>
        <v>0</v>
      </c>
      <c r="AG10" s="275">
        <f>IF($AA$3=1,SUM(ReportOption!K12),IF($AA$3=2,SUM(ReportOption!K46*100),IF($AA$3=3,SUM(ReportOption!K85*100),SUM(ReportOption!K12))))</f>
        <v>0</v>
      </c>
      <c r="AH10" s="275">
        <f>IF($AA$3=1,SUM(ReportOption!M12),IF($AA$3=2,SUM(ReportOption!M46*100),IF($AA$3=3,SUM(ReportOption!M85*100),SUM(ReportOption!M12))))</f>
        <v>0</v>
      </c>
      <c r="AI10" s="275">
        <f>IF($AA$3=1,SUM(ReportOption!O12),IF($AA$3=2,SUM(ReportOption!O46*100),IF($AA$3=3,SUM(ReportOption!O85*100),SUM(ReportOption!O12))))</f>
        <v>0</v>
      </c>
      <c r="AJ10" s="275">
        <f>IF($AA$3=1,SUM(ReportOption!Q12),IF($AA$3=2,SUM(ReportOption!Q46*100),IF($AA$3=3,SUM(ReportOption!Q85*100),SUM(ReportOption!Q12))))</f>
        <v>0</v>
      </c>
      <c r="AK10" s="275">
        <f>IF($AA$3=1,SUM(ReportOption!S12),IF($AA$3=2,SUM(ReportOption!S46*100),IF($AA$3=3,SUM(ReportOption!S85*100),SUM(ReportOption!S12))))</f>
        <v>0</v>
      </c>
      <c r="AL10" s="276">
        <v>0</v>
      </c>
    </row>
    <row r="11" spans="2:38" ht="12.75">
      <c r="B11" s="331" t="s">
        <v>181</v>
      </c>
      <c r="C11" s="331"/>
      <c r="D11" s="13"/>
      <c r="E11" s="260"/>
      <c r="Z11" s="267"/>
      <c r="AA11" s="273"/>
      <c r="AB11" s="267"/>
      <c r="AC11" s="267"/>
      <c r="AD11" s="274">
        <f>IF(Default!S13&lt;&gt;"",Default!S13,"")</f>
        <v>38169</v>
      </c>
      <c r="AE11" s="275">
        <f>IF($AA$3=1,SUM(ReportOption!G13),IF($AA$3=2,SUM(ReportOption!G47*100),IF($AA$3=3,SUM(ReportOption!G86*100),SUM(ReportOption!G13))))</f>
        <v>0</v>
      </c>
      <c r="AF11" s="275">
        <f>IF($AA$3=1,SUM(ReportOption!I13),IF($AA$3=2,SUM(ReportOption!I47*100),IF($AA$3=3,SUM(ReportOption!I86*100),SUM(ReportOption!I13))))</f>
        <v>0</v>
      </c>
      <c r="AG11" s="275">
        <f>IF($AA$3=1,SUM(ReportOption!K13),IF($AA$3=2,SUM(ReportOption!K47*100),IF($AA$3=3,SUM(ReportOption!K86*100),SUM(ReportOption!K13))))</f>
        <v>0</v>
      </c>
      <c r="AH11" s="275">
        <f>IF($AA$3=1,SUM(ReportOption!M13),IF($AA$3=2,SUM(ReportOption!M47*100),IF($AA$3=3,SUM(ReportOption!M86*100),SUM(ReportOption!M13))))</f>
        <v>0</v>
      </c>
      <c r="AI11" s="275">
        <f>IF($AA$3=1,SUM(ReportOption!O13),IF($AA$3=2,SUM(ReportOption!O47*100),IF($AA$3=3,SUM(ReportOption!O86*100),SUM(ReportOption!O13))))</f>
        <v>0</v>
      </c>
      <c r="AJ11" s="275">
        <f>IF($AA$3=1,SUM(ReportOption!Q13),IF($AA$3=2,SUM(ReportOption!Q47*100),IF($AA$3=3,SUM(ReportOption!Q86*100),SUM(ReportOption!Q13))))</f>
        <v>0</v>
      </c>
      <c r="AK11" s="275">
        <f>IF($AA$3=1,SUM(ReportOption!S13),IF($AA$3=2,SUM(ReportOption!S47*100),IF($AA$3=3,SUM(ReportOption!S86*100),SUM(ReportOption!S13))))</f>
        <v>0</v>
      </c>
      <c r="AL11" s="276">
        <v>0</v>
      </c>
    </row>
    <row r="12" spans="2:38" ht="12.75">
      <c r="B12" s="349" t="s">
        <v>178</v>
      </c>
      <c r="C12" s="349"/>
      <c r="D12" s="13"/>
      <c r="E12" s="335"/>
      <c r="Z12" s="267"/>
      <c r="AA12" s="273"/>
      <c r="AB12" s="267"/>
      <c r="AC12" s="267"/>
      <c r="AD12" s="274">
        <f>IF(Default!S14&lt;&gt;"",Default!S14,"")</f>
        <v>38200</v>
      </c>
      <c r="AE12" s="275">
        <f>IF($AA$3=1,SUM(ReportOption!G14),IF($AA$3=2,SUM(ReportOption!G48*100),IF($AA$3=3,SUM(ReportOption!G87*100),SUM(ReportOption!G14))))</f>
        <v>0</v>
      </c>
      <c r="AF12" s="275">
        <f>IF($AA$3=1,SUM(ReportOption!I14),IF($AA$3=2,SUM(ReportOption!I48*100),IF($AA$3=3,SUM(ReportOption!I87*100),SUM(ReportOption!I14))))</f>
        <v>0</v>
      </c>
      <c r="AG12" s="275">
        <f>IF($AA$3=1,SUM(ReportOption!K14),IF($AA$3=2,SUM(ReportOption!K48*100),IF($AA$3=3,SUM(ReportOption!K87*100),SUM(ReportOption!K14))))</f>
        <v>0</v>
      </c>
      <c r="AH12" s="275">
        <f>IF($AA$3=1,SUM(ReportOption!M14),IF($AA$3=2,SUM(ReportOption!M48*100),IF($AA$3=3,SUM(ReportOption!M87*100),SUM(ReportOption!M14))))</f>
        <v>0</v>
      </c>
      <c r="AI12" s="275">
        <f>IF($AA$3=1,SUM(ReportOption!O14),IF($AA$3=2,SUM(ReportOption!O48*100),IF($AA$3=3,SUM(ReportOption!O87*100),SUM(ReportOption!O14))))</f>
        <v>0</v>
      </c>
      <c r="AJ12" s="275">
        <f>IF($AA$3=1,SUM(ReportOption!Q14),IF($AA$3=2,SUM(ReportOption!Q48*100),IF($AA$3=3,SUM(ReportOption!Q87*100),SUM(ReportOption!Q14))))</f>
        <v>0</v>
      </c>
      <c r="AK12" s="275">
        <f>IF($AA$3=1,SUM(ReportOption!S14),IF($AA$3=2,SUM(ReportOption!S48*100),IF($AA$3=3,SUM(ReportOption!S87*100),SUM(ReportOption!S14))))</f>
        <v>0</v>
      </c>
      <c r="AL12" s="276">
        <v>0</v>
      </c>
    </row>
    <row r="13" spans="2:38" ht="12.75">
      <c r="B13" s="348" t="s">
        <v>183</v>
      </c>
      <c r="C13" s="348"/>
      <c r="D13" s="262"/>
      <c r="E13" s="335"/>
      <c r="K13" s="336"/>
      <c r="L13" s="336"/>
      <c r="M13" s="336"/>
      <c r="N13" s="336"/>
      <c r="Z13" s="267"/>
      <c r="AA13" s="273"/>
      <c r="AB13" s="267"/>
      <c r="AC13" s="267"/>
      <c r="AD13" s="274">
        <f>IF(Default!S15&lt;&gt;"",Default!S15,"")</f>
        <v>38231</v>
      </c>
      <c r="AE13" s="275">
        <f>IF($AA$3=1,SUM(ReportOption!G15),IF($AA$3=2,SUM(ReportOption!G49*100),IF($AA$3=3,SUM(ReportOption!G88*100),SUM(ReportOption!G15))))</f>
        <v>0</v>
      </c>
      <c r="AF13" s="275">
        <f>IF($AA$3=1,SUM(ReportOption!I15),IF($AA$3=2,SUM(ReportOption!I49*100),IF($AA$3=3,SUM(ReportOption!I88*100),SUM(ReportOption!I15))))</f>
        <v>0</v>
      </c>
      <c r="AG13" s="275">
        <f>IF($AA$3=1,SUM(ReportOption!K15),IF($AA$3=2,SUM(ReportOption!K49*100),IF($AA$3=3,SUM(ReportOption!K88*100),SUM(ReportOption!K15))))</f>
        <v>0</v>
      </c>
      <c r="AH13" s="275">
        <f>IF($AA$3=1,SUM(ReportOption!M15),IF($AA$3=2,SUM(ReportOption!M49*100),IF($AA$3=3,SUM(ReportOption!M88*100),SUM(ReportOption!M15))))</f>
        <v>0</v>
      </c>
      <c r="AI13" s="275">
        <f>IF($AA$3=1,SUM(ReportOption!O15),IF($AA$3=2,SUM(ReportOption!O49*100),IF($AA$3=3,SUM(ReportOption!O88*100),SUM(ReportOption!O15))))</f>
        <v>0</v>
      </c>
      <c r="AJ13" s="275">
        <f>IF($AA$3=1,SUM(ReportOption!Q15),IF($AA$3=2,SUM(ReportOption!Q49*100),IF($AA$3=3,SUM(ReportOption!Q88*100),SUM(ReportOption!Q15))))</f>
        <v>0</v>
      </c>
      <c r="AK13" s="275">
        <f>IF($AA$3=1,SUM(ReportOption!S15),IF($AA$3=2,SUM(ReportOption!S49*100),IF($AA$3=3,SUM(ReportOption!S88*100),SUM(ReportOption!S15))))</f>
        <v>0</v>
      </c>
      <c r="AL13" s="276">
        <v>0</v>
      </c>
    </row>
    <row r="14" spans="5:38" ht="12.75">
      <c r="E14" s="335"/>
      <c r="K14" s="336"/>
      <c r="L14" s="336"/>
      <c r="M14" s="336"/>
      <c r="N14" s="336"/>
      <c r="Z14" s="267"/>
      <c r="AA14" s="273"/>
      <c r="AB14" s="267"/>
      <c r="AC14" s="267"/>
      <c r="AD14" s="274">
        <f>IF(Default!S16&lt;&gt;"",Default!S16,"")</f>
        <v>38261</v>
      </c>
      <c r="AE14" s="275">
        <f>IF($AA$3=1,SUM(ReportOption!G16),IF($AA$3=2,SUM(ReportOption!G50*100),IF($AA$3=3,SUM(ReportOption!G89*100),SUM(ReportOption!G16))))</f>
        <v>0</v>
      </c>
      <c r="AF14" s="275">
        <f>IF($AA$3=1,SUM(ReportOption!I16),IF($AA$3=2,SUM(ReportOption!I50*100),IF($AA$3=3,SUM(ReportOption!I89*100),SUM(ReportOption!I16))))</f>
        <v>0</v>
      </c>
      <c r="AG14" s="275">
        <f>IF($AA$3=1,SUM(ReportOption!K16),IF($AA$3=2,SUM(ReportOption!K50*100),IF($AA$3=3,SUM(ReportOption!K89*100),SUM(ReportOption!K16))))</f>
        <v>0</v>
      </c>
      <c r="AH14" s="275">
        <f>IF($AA$3=1,SUM(ReportOption!M16),IF($AA$3=2,SUM(ReportOption!M50*100),IF($AA$3=3,SUM(ReportOption!M89*100),SUM(ReportOption!M16))))</f>
        <v>0</v>
      </c>
      <c r="AI14" s="275">
        <f>IF($AA$3=1,SUM(ReportOption!O16),IF($AA$3=2,SUM(ReportOption!O50*100),IF($AA$3=3,SUM(ReportOption!O89*100),SUM(ReportOption!O16))))</f>
        <v>0</v>
      </c>
      <c r="AJ14" s="275">
        <f>IF($AA$3=1,SUM(ReportOption!Q16),IF($AA$3=2,SUM(ReportOption!Q50*100),IF($AA$3=3,SUM(ReportOption!Q89*100),SUM(ReportOption!Q16))))</f>
        <v>0</v>
      </c>
      <c r="AK14" s="275">
        <f>IF($AA$3=1,SUM(ReportOption!S16),IF($AA$3=2,SUM(ReportOption!S50*100),IF($AA$3=3,SUM(ReportOption!S89*100),SUM(ReportOption!S16))))</f>
        <v>0</v>
      </c>
      <c r="AL14" s="276">
        <v>0</v>
      </c>
    </row>
    <row r="15" spans="2:38" ht="12.75">
      <c r="B15" s="342" t="s">
        <v>335</v>
      </c>
      <c r="C15" s="343"/>
      <c r="D15" s="262"/>
      <c r="E15" s="335"/>
      <c r="K15" s="336"/>
      <c r="L15" s="336"/>
      <c r="M15" s="336"/>
      <c r="N15" s="336"/>
      <c r="Z15" s="267"/>
      <c r="AA15" s="273"/>
      <c r="AB15" s="267"/>
      <c r="AC15" s="267"/>
      <c r="AD15" s="274">
        <f>IF(Default!S17&lt;&gt;"",Default!S17,"")</f>
        <v>38292</v>
      </c>
      <c r="AE15" s="275">
        <f>IF($AA$3=1,SUM(ReportOption!G17),IF($AA$3=2,SUM(ReportOption!G51*100),IF($AA$3=3,SUM(ReportOption!G90*100),SUM(ReportOption!G17))))</f>
        <v>0</v>
      </c>
      <c r="AF15" s="275">
        <f>IF($AA$3=1,SUM(ReportOption!I17),IF($AA$3=2,SUM(ReportOption!I51*100),IF($AA$3=3,SUM(ReportOption!I90*100),SUM(ReportOption!I17))))</f>
        <v>0</v>
      </c>
      <c r="AG15" s="275">
        <f>IF($AA$3=1,SUM(ReportOption!K17),IF($AA$3=2,SUM(ReportOption!K51*100),IF($AA$3=3,SUM(ReportOption!K90*100),SUM(ReportOption!K17))))</f>
        <v>0</v>
      </c>
      <c r="AH15" s="275">
        <f>IF($AA$3=1,SUM(ReportOption!M17),IF($AA$3=2,SUM(ReportOption!M51*100),IF($AA$3=3,SUM(ReportOption!M90*100),SUM(ReportOption!M17))))</f>
        <v>0</v>
      </c>
      <c r="AI15" s="275">
        <f>IF($AA$3=1,SUM(ReportOption!O17),IF($AA$3=2,SUM(ReportOption!O51*100),IF($AA$3=3,SUM(ReportOption!O90*100),SUM(ReportOption!O17))))</f>
        <v>0</v>
      </c>
      <c r="AJ15" s="275">
        <f>IF($AA$3=1,SUM(ReportOption!Q17),IF($AA$3=2,SUM(ReportOption!Q51*100),IF($AA$3=3,SUM(ReportOption!Q90*100),SUM(ReportOption!Q17))))</f>
        <v>0</v>
      </c>
      <c r="AK15" s="275">
        <f>IF($AA$3=1,SUM(ReportOption!S17),IF($AA$3=2,SUM(ReportOption!S51*100),IF($AA$3=3,SUM(ReportOption!S90*100),SUM(ReportOption!S17))))</f>
        <v>0</v>
      </c>
      <c r="AL15" s="276">
        <v>0</v>
      </c>
    </row>
    <row r="16" spans="2:38" ht="12.75">
      <c r="B16" s="348" t="s">
        <v>291</v>
      </c>
      <c r="C16" s="348"/>
      <c r="D16" s="13"/>
      <c r="E16" s="335"/>
      <c r="K16" s="336"/>
      <c r="L16" s="336"/>
      <c r="M16" s="336"/>
      <c r="N16" s="336"/>
      <c r="Z16" s="267"/>
      <c r="AA16" s="273"/>
      <c r="AB16" s="267"/>
      <c r="AC16" s="267"/>
      <c r="AD16" s="274">
        <f>IF(Default!S18&lt;&gt;"",Default!S18,"")</f>
        <v>38322</v>
      </c>
      <c r="AE16" s="275">
        <f>IF($AA$3=1,SUM(ReportOption!G18),IF($AA$3=2,SUM(ReportOption!G52*100),IF($AA$3=3,SUM(ReportOption!G91*100),SUM(ReportOption!G18))))</f>
        <v>0</v>
      </c>
      <c r="AF16" s="275">
        <f>IF($AA$3=1,SUM(ReportOption!I18),IF($AA$3=2,SUM(ReportOption!I52*100),IF($AA$3=3,SUM(ReportOption!I91*100),SUM(ReportOption!I18))))</f>
        <v>0</v>
      </c>
      <c r="AG16" s="275">
        <f>IF($AA$3=1,SUM(ReportOption!K18),IF($AA$3=2,SUM(ReportOption!K52*100),IF($AA$3=3,SUM(ReportOption!K91*100),SUM(ReportOption!K18))))</f>
        <v>0</v>
      </c>
      <c r="AH16" s="275">
        <f>IF($AA$3=1,SUM(ReportOption!M18),IF($AA$3=2,SUM(ReportOption!M52*100),IF($AA$3=3,SUM(ReportOption!M91*100),SUM(ReportOption!M18))))</f>
        <v>0</v>
      </c>
      <c r="AI16" s="275">
        <f>IF($AA$3=1,SUM(ReportOption!O18),IF($AA$3=2,SUM(ReportOption!O52*100),IF($AA$3=3,SUM(ReportOption!O91*100),SUM(ReportOption!O18))))</f>
        <v>0</v>
      </c>
      <c r="AJ16" s="275">
        <f>IF($AA$3=1,SUM(ReportOption!Q18),IF($AA$3=2,SUM(ReportOption!Q52*100),IF($AA$3=3,SUM(ReportOption!Q91*100),SUM(ReportOption!Q18))))</f>
        <v>0</v>
      </c>
      <c r="AK16" s="275">
        <f>IF($AA$3=1,SUM(ReportOption!S18),IF($AA$3=2,SUM(ReportOption!S52*100),IF($AA$3=3,SUM(ReportOption!S91*100),SUM(ReportOption!S18))))</f>
        <v>0</v>
      </c>
      <c r="AL16" s="276">
        <v>0</v>
      </c>
    </row>
    <row r="17" spans="4:38" ht="12.75">
      <c r="D17" s="259"/>
      <c r="E17" s="335"/>
      <c r="K17" s="336"/>
      <c r="L17" s="336"/>
      <c r="M17" s="336"/>
      <c r="N17" s="336"/>
      <c r="Z17" s="267"/>
      <c r="AA17" s="273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</row>
    <row r="18" spans="2:38" ht="12.75">
      <c r="B18" s="261" t="s">
        <v>104</v>
      </c>
      <c r="D18" s="259"/>
      <c r="E18" s="335"/>
      <c r="Z18" s="267"/>
      <c r="AA18" s="273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</row>
    <row r="19" spans="2:38" ht="12.75">
      <c r="B19" s="334"/>
      <c r="C19" s="334"/>
      <c r="D19" s="334"/>
      <c r="E19" s="335"/>
      <c r="Z19" s="267"/>
      <c r="AA19" s="273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</row>
    <row r="20" spans="2:38" ht="12.75">
      <c r="B20" s="334"/>
      <c r="C20" s="334"/>
      <c r="D20" s="334"/>
      <c r="E20" s="335"/>
      <c r="Z20" s="267"/>
      <c r="AA20" s="273"/>
      <c r="AB20" s="267"/>
      <c r="AC20" s="267"/>
      <c r="AD20" s="339" t="s">
        <v>105</v>
      </c>
      <c r="AE20" s="339"/>
      <c r="AF20" s="340" t="str">
        <f>IF(AA3=1,"$ VALUES",IF(AA3=2,"% OF NET SALES",IF(AA3=3,"% OF GROSS PROFIT","")))</f>
        <v>$ VALUES</v>
      </c>
      <c r="AG20" s="340"/>
      <c r="AH20" s="267"/>
      <c r="AI20" s="267"/>
      <c r="AJ20" s="267"/>
      <c r="AK20" s="267"/>
      <c r="AL20" s="267"/>
    </row>
    <row r="21" spans="2:38" ht="12.75">
      <c r="B21" s="334"/>
      <c r="C21" s="334"/>
      <c r="D21" s="334"/>
      <c r="E21" s="335"/>
      <c r="Z21" s="267"/>
      <c r="AA21" s="273"/>
      <c r="AB21" s="267"/>
      <c r="AC21" s="267"/>
      <c r="AD21" s="359"/>
      <c r="AE21" s="359"/>
      <c r="AF21" s="359"/>
      <c r="AG21" s="359"/>
      <c r="AH21" s="267"/>
      <c r="AI21" s="267"/>
      <c r="AJ21" s="267"/>
      <c r="AK21" s="267"/>
      <c r="AL21" s="267"/>
    </row>
    <row r="22" spans="4:38" ht="12.75">
      <c r="D22" s="259"/>
      <c r="E22" s="335"/>
      <c r="Z22" s="267"/>
      <c r="AA22" s="273"/>
      <c r="AB22" s="267"/>
      <c r="AC22" s="267"/>
      <c r="AD22" s="357"/>
      <c r="AE22" s="357"/>
      <c r="AF22" s="267"/>
      <c r="AG22" s="267"/>
      <c r="AH22" s="267"/>
      <c r="AI22" s="267"/>
      <c r="AJ22" s="267"/>
      <c r="AK22" s="267"/>
      <c r="AL22" s="267"/>
    </row>
    <row r="23" spans="2:38" ht="12.75" customHeight="1">
      <c r="B23" s="264" t="s">
        <v>292</v>
      </c>
      <c r="E23" s="335"/>
      <c r="Z23" s="267"/>
      <c r="AA23" s="273"/>
      <c r="AB23" s="267"/>
      <c r="AC23" s="267"/>
      <c r="AD23" s="357"/>
      <c r="AE23" s="357"/>
      <c r="AF23" s="267"/>
      <c r="AG23" s="267"/>
      <c r="AH23" s="267"/>
      <c r="AI23" s="267"/>
      <c r="AJ23" s="267"/>
      <c r="AK23" s="267"/>
      <c r="AL23" s="267"/>
    </row>
    <row r="24" spans="2:38" ht="12.75" customHeight="1">
      <c r="B24" s="265" t="s">
        <v>293</v>
      </c>
      <c r="C24" s="351">
        <f>SUM(ReportOption!E20)</f>
        <v>0</v>
      </c>
      <c r="D24" s="351"/>
      <c r="E24" s="335"/>
      <c r="Z24" s="267"/>
      <c r="AA24" s="273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</row>
    <row r="25" spans="2:38" ht="12.75">
      <c r="B25" s="265" t="s">
        <v>294</v>
      </c>
      <c r="C25" s="341">
        <f>SUM(ReportOption!E37)</f>
        <v>0</v>
      </c>
      <c r="D25" s="341"/>
      <c r="E25" s="335"/>
      <c r="Z25" s="267"/>
      <c r="AA25" s="273"/>
      <c r="AB25" s="267"/>
      <c r="AC25" s="267"/>
      <c r="AD25" s="339" t="s">
        <v>301</v>
      </c>
      <c r="AE25" s="339"/>
      <c r="AF25" s="339"/>
      <c r="AG25" s="339"/>
      <c r="AH25" s="339"/>
      <c r="AI25" s="339"/>
      <c r="AJ25" s="339"/>
      <c r="AK25" s="267"/>
      <c r="AL25" s="267"/>
    </row>
    <row r="26" spans="2:38" ht="12.75">
      <c r="B26" s="265" t="s">
        <v>295</v>
      </c>
      <c r="C26" s="333">
        <f>SUM(ReportOption!E76)</f>
        <v>0</v>
      </c>
      <c r="D26" s="350"/>
      <c r="E26" s="335"/>
      <c r="Z26" s="267"/>
      <c r="AA26" s="273"/>
      <c r="AB26" s="267"/>
      <c r="AC26" s="267"/>
      <c r="AD26" s="358"/>
      <c r="AE26" s="358"/>
      <c r="AF26" s="358"/>
      <c r="AG26" s="358"/>
      <c r="AH26" s="358"/>
      <c r="AI26" s="358"/>
      <c r="AJ26" s="358"/>
      <c r="AK26" s="267"/>
      <c r="AL26" s="267"/>
    </row>
    <row r="27" spans="26:38" ht="12.75">
      <c r="Z27" s="267"/>
      <c r="AA27" s="273"/>
      <c r="AB27" s="267"/>
      <c r="AC27" s="267"/>
      <c r="AD27" s="358"/>
      <c r="AE27" s="358"/>
      <c r="AF27" s="358"/>
      <c r="AG27" s="358"/>
      <c r="AH27" s="358"/>
      <c r="AI27" s="358"/>
      <c r="AJ27" s="358"/>
      <c r="AK27" s="267"/>
      <c r="AL27" s="267"/>
    </row>
    <row r="28" spans="2:38" ht="12.75">
      <c r="B28" s="264" t="s">
        <v>106</v>
      </c>
      <c r="C28" s="264"/>
      <c r="D28" s="259"/>
      <c r="Z28" s="267"/>
      <c r="AA28" s="273"/>
      <c r="AB28" s="267"/>
      <c r="AC28" s="267"/>
      <c r="AD28" s="358"/>
      <c r="AE28" s="358"/>
      <c r="AF28" s="358"/>
      <c r="AG28" s="358"/>
      <c r="AH28" s="358"/>
      <c r="AI28" s="358"/>
      <c r="AJ28" s="358"/>
      <c r="AK28" s="267"/>
      <c r="AL28" s="267"/>
    </row>
    <row r="29" spans="1:38" ht="12.75">
      <c r="A29" s="266"/>
      <c r="B29" s="342" t="s">
        <v>107</v>
      </c>
      <c r="C29" s="343"/>
      <c r="D29" s="13"/>
      <c r="Z29" s="267"/>
      <c r="AA29" s="273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</row>
    <row r="30" spans="1:38" ht="12.75" customHeight="1">
      <c r="A30" s="266"/>
      <c r="B30" s="353" t="s">
        <v>108</v>
      </c>
      <c r="C30" s="354"/>
      <c r="D30" s="13"/>
      <c r="Z30" s="267"/>
      <c r="AA30" s="273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</row>
    <row r="31" spans="1:38" ht="12.75" customHeight="1">
      <c r="A31" s="266"/>
      <c r="B31" s="355" t="s">
        <v>109</v>
      </c>
      <c r="C31" s="356"/>
      <c r="D31" s="57"/>
      <c r="F31" s="352">
        <f>IF($AD$26="","",$AD$26)</f>
      </c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Z31" s="267"/>
      <c r="AA31" s="273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6:38" ht="12.75">
      <c r="F32" s="352">
        <f>IF($AD$27="","",$AD$27)</f>
      </c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Z32" s="267"/>
      <c r="AA32" s="273"/>
      <c r="AB32" s="267"/>
      <c r="AC32" s="267"/>
      <c r="AD32" s="277" t="s">
        <v>298</v>
      </c>
      <c r="AE32" s="267"/>
      <c r="AF32" s="267"/>
      <c r="AG32" s="267"/>
      <c r="AH32" s="267"/>
      <c r="AI32" s="267"/>
      <c r="AJ32" s="267"/>
      <c r="AK32" s="267"/>
      <c r="AL32" s="267"/>
    </row>
    <row r="33" spans="1:38" ht="12.75">
      <c r="A33" s="266"/>
      <c r="F33" s="352">
        <f>IF($AD$28="","",$AD$28)</f>
      </c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Z33" s="267"/>
      <c r="AA33" s="273"/>
      <c r="AB33" s="267"/>
      <c r="AC33" s="267"/>
      <c r="AD33" s="267" t="s">
        <v>279</v>
      </c>
      <c r="AE33" s="337" t="s">
        <v>48</v>
      </c>
      <c r="AF33" s="337"/>
      <c r="AG33" s="337"/>
      <c r="AH33" s="267"/>
      <c r="AI33" s="267"/>
      <c r="AJ33" s="267"/>
      <c r="AK33" s="267"/>
      <c r="AL33" s="267"/>
    </row>
    <row r="34" spans="26:38" ht="12.75">
      <c r="Z34" s="267"/>
      <c r="AA34" s="273"/>
      <c r="AB34" s="267"/>
      <c r="AC34" s="267"/>
      <c r="AD34" s="267" t="s">
        <v>280</v>
      </c>
      <c r="AE34" s="337" t="s">
        <v>49</v>
      </c>
      <c r="AF34" s="337"/>
      <c r="AG34" s="337"/>
      <c r="AH34" s="267"/>
      <c r="AI34" s="267"/>
      <c r="AJ34" s="267"/>
      <c r="AK34" s="267"/>
      <c r="AL34" s="267"/>
    </row>
    <row r="35" spans="26:38" ht="12.75">
      <c r="Z35" s="267"/>
      <c r="AA35" s="267"/>
      <c r="AB35" s="267"/>
      <c r="AC35" s="267"/>
      <c r="AD35" s="267" t="s">
        <v>281</v>
      </c>
      <c r="AE35" s="337" t="s">
        <v>4</v>
      </c>
      <c r="AF35" s="337"/>
      <c r="AG35" s="337"/>
      <c r="AH35" s="267"/>
      <c r="AI35" s="267"/>
      <c r="AJ35" s="267"/>
      <c r="AK35" s="267"/>
      <c r="AL35" s="267"/>
    </row>
    <row r="36" spans="26:38" ht="12.75">
      <c r="Z36" s="267"/>
      <c r="AA36" s="267"/>
      <c r="AB36" s="267"/>
      <c r="AC36" s="267"/>
      <c r="AD36" s="267" t="s">
        <v>282</v>
      </c>
      <c r="AE36" s="337" t="s">
        <v>5</v>
      </c>
      <c r="AF36" s="337"/>
      <c r="AG36" s="337"/>
      <c r="AH36" s="267"/>
      <c r="AI36" s="267"/>
      <c r="AJ36" s="267"/>
      <c r="AK36" s="267"/>
      <c r="AL36" s="267"/>
    </row>
    <row r="37" spans="26:38" ht="12.75">
      <c r="Z37" s="267"/>
      <c r="AA37" s="267"/>
      <c r="AB37" s="267"/>
      <c r="AC37" s="267"/>
      <c r="AD37" s="267" t="s">
        <v>285</v>
      </c>
      <c r="AE37" s="337" t="s">
        <v>6</v>
      </c>
      <c r="AF37" s="337"/>
      <c r="AG37" s="337"/>
      <c r="AH37" s="267"/>
      <c r="AI37" s="267"/>
      <c r="AJ37" s="267"/>
      <c r="AK37" s="267"/>
      <c r="AL37" s="267"/>
    </row>
    <row r="38" spans="26:38" ht="12.75">
      <c r="Z38" s="267"/>
      <c r="AA38" s="267"/>
      <c r="AB38" s="267"/>
      <c r="AC38" s="267"/>
      <c r="AD38" s="267" t="s">
        <v>286</v>
      </c>
      <c r="AE38" s="337" t="s">
        <v>15</v>
      </c>
      <c r="AF38" s="337"/>
      <c r="AG38" s="337"/>
      <c r="AH38" s="267"/>
      <c r="AI38" s="267"/>
      <c r="AJ38" s="267"/>
      <c r="AK38" s="267"/>
      <c r="AL38" s="267"/>
    </row>
    <row r="39" spans="26:38" ht="12.75">
      <c r="Z39" s="267"/>
      <c r="AA39" s="267"/>
      <c r="AB39" s="267"/>
      <c r="AC39" s="267"/>
      <c r="AD39" s="267" t="s">
        <v>287</v>
      </c>
      <c r="AE39" s="337" t="s">
        <v>16</v>
      </c>
      <c r="AF39" s="337"/>
      <c r="AG39" s="337"/>
      <c r="AH39" s="267"/>
      <c r="AI39" s="267"/>
      <c r="AJ39" s="267"/>
      <c r="AK39" s="267"/>
      <c r="AL39" s="267"/>
    </row>
    <row r="40" spans="26:38" ht="12.75">
      <c r="Z40" s="267"/>
      <c r="AA40" s="267"/>
      <c r="AB40" s="267"/>
      <c r="AC40" s="267"/>
      <c r="AD40" s="267" t="s">
        <v>288</v>
      </c>
      <c r="AE40" s="337" t="s">
        <v>296</v>
      </c>
      <c r="AF40" s="337"/>
      <c r="AG40" s="337"/>
      <c r="AH40" s="267"/>
      <c r="AI40" s="267"/>
      <c r="AJ40" s="267"/>
      <c r="AK40" s="267"/>
      <c r="AL40" s="267"/>
    </row>
    <row r="41" spans="26:38" ht="12.75"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</sheetData>
  <sheetProtection password="CDDA" sheet="1" objects="1" scenarios="1" selectLockedCells="1"/>
  <mergeCells count="42">
    <mergeCell ref="AD23:AE23"/>
    <mergeCell ref="AD26:AJ26"/>
    <mergeCell ref="AD21:AG21"/>
    <mergeCell ref="F33:V33"/>
    <mergeCell ref="AE33:AG33"/>
    <mergeCell ref="AD27:AJ27"/>
    <mergeCell ref="AD25:AJ25"/>
    <mergeCell ref="AD28:AJ28"/>
    <mergeCell ref="F31:V31"/>
    <mergeCell ref="AD22:AE22"/>
    <mergeCell ref="F32:V32"/>
    <mergeCell ref="B30:C30"/>
    <mergeCell ref="B31:C31"/>
    <mergeCell ref="B29:C29"/>
    <mergeCell ref="K13:N13"/>
    <mergeCell ref="K14:N14"/>
    <mergeCell ref="K15:N15"/>
    <mergeCell ref="B19:D21"/>
    <mergeCell ref="E12:E26"/>
    <mergeCell ref="C26:D26"/>
    <mergeCell ref="K16:N16"/>
    <mergeCell ref="K17:N17"/>
    <mergeCell ref="B16:C16"/>
    <mergeCell ref="C24:D24"/>
    <mergeCell ref="C25:D25"/>
    <mergeCell ref="B8:C8"/>
    <mergeCell ref="B15:C15"/>
    <mergeCell ref="B2:G4"/>
    <mergeCell ref="B6:C6"/>
    <mergeCell ref="B7:C7"/>
    <mergeCell ref="B13:C13"/>
    <mergeCell ref="B12:C12"/>
    <mergeCell ref="AE39:AG39"/>
    <mergeCell ref="AE40:AG40"/>
    <mergeCell ref="AE2:AH2"/>
    <mergeCell ref="AE34:AG34"/>
    <mergeCell ref="AE35:AG35"/>
    <mergeCell ref="AE36:AG36"/>
    <mergeCell ref="AE37:AG37"/>
    <mergeCell ref="AD20:AE20"/>
    <mergeCell ref="AF20:AG20"/>
    <mergeCell ref="AE38:AG38"/>
  </mergeCells>
  <conditionalFormatting sqref="F5:P5 N4:P4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91" customWidth="1"/>
    <col min="2" max="16384" width="9.140625" style="91" customWidth="1"/>
  </cols>
  <sheetData>
    <row r="1" ht="1.5" customHeight="1"/>
  </sheetData>
  <sheetProtection password="CDDA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AA30"/>
  <sheetViews>
    <sheetView showGridLines="0" showRowColHeaders="0" workbookViewId="0" topLeftCell="A1">
      <selection activeCell="D4" sqref="D4"/>
    </sheetView>
  </sheetViews>
  <sheetFormatPr defaultColWidth="9.140625" defaultRowHeight="12.75"/>
  <cols>
    <col min="1" max="1" width="1.7109375" style="5" customWidth="1"/>
    <col min="2" max="2" width="25.7109375" style="5" customWidth="1"/>
    <col min="3" max="3" width="4.7109375" style="5" customWidth="1"/>
    <col min="4" max="4" width="11.7109375" style="5" customWidth="1"/>
    <col min="5" max="5" width="6.7109375" style="5" customWidth="1"/>
    <col min="6" max="6" width="11.7109375" style="5" customWidth="1"/>
    <col min="7" max="7" width="6.7109375" style="5" customWidth="1"/>
    <col min="8" max="8" width="11.7109375" style="5" customWidth="1"/>
    <col min="9" max="9" width="6.7109375" style="5" customWidth="1"/>
    <col min="10" max="10" width="11.7109375" style="5" customWidth="1"/>
    <col min="11" max="11" width="6.7109375" style="5" customWidth="1"/>
    <col min="12" max="12" width="11.7109375" style="5" customWidth="1"/>
    <col min="13" max="13" width="6.7109375" style="5" customWidth="1"/>
    <col min="14" max="14" width="11.7109375" style="5" customWidth="1"/>
    <col min="15" max="15" width="6.7109375" style="5" customWidth="1"/>
    <col min="16" max="16" width="11.7109375" style="5" customWidth="1"/>
    <col min="17" max="17" width="6.7109375" style="5" customWidth="1"/>
    <col min="18" max="18" width="12.7109375" style="5" customWidth="1"/>
    <col min="19" max="26" width="9.140625" style="5" customWidth="1"/>
    <col min="27" max="27" width="20.7109375" style="5" hidden="1" customWidth="1"/>
    <col min="28" max="16384" width="9.140625" style="5" customWidth="1"/>
  </cols>
  <sheetData>
    <row r="1" spans="2:10" ht="30" customHeight="1">
      <c r="B1" s="242" t="s">
        <v>222</v>
      </c>
      <c r="C1" s="4"/>
      <c r="G1" s="119" t="s">
        <v>39</v>
      </c>
      <c r="I1" s="117"/>
      <c r="J1" s="117"/>
    </row>
    <row r="2" spans="5:7" ht="12.75">
      <c r="E2" s="98"/>
      <c r="F2" s="99"/>
      <c r="G2" s="118"/>
    </row>
    <row r="3" spans="2:3" ht="12.75">
      <c r="B3" s="9"/>
      <c r="C3" s="9"/>
    </row>
    <row r="4" spans="2:16" ht="12.75">
      <c r="B4" s="119" t="s">
        <v>308</v>
      </c>
      <c r="C4" s="9"/>
      <c r="D4" s="332">
        <v>0</v>
      </c>
      <c r="F4" s="332">
        <v>0</v>
      </c>
      <c r="H4" s="332">
        <v>0</v>
      </c>
      <c r="J4" s="332">
        <v>0</v>
      </c>
      <c r="L4" s="332">
        <v>0</v>
      </c>
      <c r="N4" s="332">
        <v>0</v>
      </c>
      <c r="P4" s="332">
        <v>0</v>
      </c>
    </row>
    <row r="5" spans="2:16" ht="12.75">
      <c r="B5" s="119" t="s">
        <v>23</v>
      </c>
      <c r="C5" s="9"/>
      <c r="D5" s="332">
        <v>0</v>
      </c>
      <c r="F5" s="332">
        <v>0</v>
      </c>
      <c r="H5" s="332">
        <v>0</v>
      </c>
      <c r="J5" s="332">
        <v>0</v>
      </c>
      <c r="L5" s="332">
        <v>0</v>
      </c>
      <c r="N5" s="332">
        <v>0</v>
      </c>
      <c r="P5" s="332">
        <v>0</v>
      </c>
    </row>
    <row r="6" spans="2:16" ht="12.75">
      <c r="B6" s="119" t="s">
        <v>24</v>
      </c>
      <c r="C6" s="9"/>
      <c r="D6" s="332">
        <v>0</v>
      </c>
      <c r="F6" s="332">
        <v>0</v>
      </c>
      <c r="H6" s="332">
        <v>0</v>
      </c>
      <c r="J6" s="332">
        <v>0</v>
      </c>
      <c r="L6" s="332">
        <v>0</v>
      </c>
      <c r="N6" s="332">
        <v>0</v>
      </c>
      <c r="P6" s="332">
        <v>0</v>
      </c>
    </row>
    <row r="7" spans="2:3" ht="12.75">
      <c r="B7" s="99"/>
      <c r="C7" s="99"/>
    </row>
    <row r="8" spans="4:27" ht="12.75">
      <c r="D8" s="100" t="s">
        <v>25</v>
      </c>
      <c r="E8" s="101" t="s">
        <v>20</v>
      </c>
      <c r="F8" s="100" t="s">
        <v>27</v>
      </c>
      <c r="G8" s="101" t="s">
        <v>20</v>
      </c>
      <c r="H8" s="100" t="s">
        <v>28</v>
      </c>
      <c r="I8" s="101" t="s">
        <v>20</v>
      </c>
      <c r="J8" s="100" t="s">
        <v>30</v>
      </c>
      <c r="K8" s="101" t="s">
        <v>20</v>
      </c>
      <c r="L8" s="100" t="s">
        <v>32</v>
      </c>
      <c r="M8" s="101" t="s">
        <v>20</v>
      </c>
      <c r="N8" s="100" t="s">
        <v>34</v>
      </c>
      <c r="O8" s="102" t="s">
        <v>20</v>
      </c>
      <c r="P8" s="100" t="s">
        <v>36</v>
      </c>
      <c r="Q8" s="101" t="s">
        <v>20</v>
      </c>
      <c r="AA8" s="120">
        <v>1</v>
      </c>
    </row>
    <row r="9" spans="2:27" ht="12.75">
      <c r="B9" s="103" t="s">
        <v>40</v>
      </c>
      <c r="C9" s="103"/>
      <c r="D9" s="104" t="s">
        <v>26</v>
      </c>
      <c r="E9" s="105" t="s">
        <v>37</v>
      </c>
      <c r="F9" s="104" t="s">
        <v>26</v>
      </c>
      <c r="G9" s="105" t="s">
        <v>37</v>
      </c>
      <c r="H9" s="104" t="s">
        <v>29</v>
      </c>
      <c r="I9" s="105" t="s">
        <v>37</v>
      </c>
      <c r="J9" s="104" t="s">
        <v>31</v>
      </c>
      <c r="K9" s="105" t="s">
        <v>37</v>
      </c>
      <c r="L9" s="104" t="s">
        <v>33</v>
      </c>
      <c r="M9" s="105" t="s">
        <v>37</v>
      </c>
      <c r="N9" s="104" t="s">
        <v>35</v>
      </c>
      <c r="O9" s="106" t="s">
        <v>37</v>
      </c>
      <c r="P9" s="104" t="s">
        <v>334</v>
      </c>
      <c r="Q9" s="105" t="s">
        <v>37</v>
      </c>
      <c r="R9" s="107" t="s">
        <v>38</v>
      </c>
      <c r="AA9" s="121" t="s">
        <v>145</v>
      </c>
    </row>
    <row r="10" spans="2:27" ht="12.75">
      <c r="B10" s="108">
        <f>IF(Default!B9&lt;&gt;"",LEFT(Default!B9,25),"")</f>
      </c>
      <c r="C10" s="109"/>
      <c r="D10" s="332">
        <v>0</v>
      </c>
      <c r="E10" s="110">
        <f>IF($D$4&lt;&gt;0,IF(D10&lt;&gt;0,SUM(D10/$D$4),0),0)</f>
        <v>0</v>
      </c>
      <c r="F10" s="332">
        <v>0</v>
      </c>
      <c r="G10" s="110">
        <f aca="true" t="shared" si="0" ref="G10:G30">IF($D$4&lt;&gt;0,IF(F10&lt;&gt;0,SUM(F10/$D$4),0),0)</f>
        <v>0</v>
      </c>
      <c r="H10" s="332">
        <v>0</v>
      </c>
      <c r="I10" s="110">
        <f aca="true" t="shared" si="1" ref="I10:I30">IF($D$4&lt;&gt;0,IF(H10&lt;&gt;0,SUM(H10/$D$4),0),0)</f>
        <v>0</v>
      </c>
      <c r="J10" s="332">
        <v>0</v>
      </c>
      <c r="K10" s="110">
        <f>IF($D$4&lt;&gt;0,IF(J10&lt;&gt;0,SUM(J10/$D$4),0),0)</f>
        <v>0</v>
      </c>
      <c r="L10" s="332">
        <v>0</v>
      </c>
      <c r="M10" s="110">
        <f aca="true" t="shared" si="2" ref="M10:M30">IF($D$4&lt;&gt;0,IF(L10&lt;&gt;0,SUM(L10/$D$4),0),0)</f>
        <v>0</v>
      </c>
      <c r="N10" s="332">
        <v>0</v>
      </c>
      <c r="O10" s="110">
        <f aca="true" t="shared" si="3" ref="O10:O30">IF($D$4&lt;&gt;0,IF(N10&lt;&gt;0,SUM(N10/$D$4),0),0)</f>
        <v>0</v>
      </c>
      <c r="P10" s="332">
        <v>0</v>
      </c>
      <c r="Q10" s="110">
        <f aca="true" t="shared" si="4" ref="Q10:Q30">IF($D$4&lt;&gt;0,IF(P10&lt;&gt;0,SUM(P10/$D$4),0),0)</f>
        <v>0</v>
      </c>
      <c r="R10" s="298">
        <f>SUM(D10+F10+H10+J10+L10+N10+P10)</f>
        <v>0</v>
      </c>
      <c r="AA10" s="116">
        <f>Default!S7</f>
        <v>37987</v>
      </c>
    </row>
    <row r="11" spans="2:27" ht="12.75">
      <c r="B11" s="108">
        <f>IF(Default!B12&lt;&gt;"",LEFT(Default!B12,25),"")</f>
      </c>
      <c r="C11" s="109"/>
      <c r="D11" s="332">
        <v>0</v>
      </c>
      <c r="E11" s="110">
        <f aca="true" t="shared" si="5" ref="E11:E30">IF($D$4&lt;&gt;0,IF(D11&lt;&gt;0,SUM(D11/$D$4),0),0)</f>
        <v>0</v>
      </c>
      <c r="F11" s="332">
        <v>0</v>
      </c>
      <c r="G11" s="110">
        <f t="shared" si="0"/>
        <v>0</v>
      </c>
      <c r="H11" s="332">
        <v>0</v>
      </c>
      <c r="I11" s="110">
        <f t="shared" si="1"/>
        <v>0</v>
      </c>
      <c r="J11" s="332">
        <v>0</v>
      </c>
      <c r="K11" s="110">
        <f aca="true" t="shared" si="6" ref="K11:K30">IF($D$4&lt;&gt;0,IF(J11&lt;&gt;0,SUM(J11/$D$4),0),0)</f>
        <v>0</v>
      </c>
      <c r="L11" s="332">
        <v>0</v>
      </c>
      <c r="M11" s="110">
        <f t="shared" si="2"/>
        <v>0</v>
      </c>
      <c r="N11" s="332">
        <v>0</v>
      </c>
      <c r="O11" s="110">
        <f t="shared" si="3"/>
        <v>0</v>
      </c>
      <c r="P11" s="332">
        <v>0</v>
      </c>
      <c r="Q11" s="110">
        <f t="shared" si="4"/>
        <v>0</v>
      </c>
      <c r="R11" s="298">
        <f aca="true" t="shared" si="7" ref="R11:R29">SUM(D11+F11+H11+J11+L11+N11+P11)</f>
        <v>0</v>
      </c>
      <c r="AA11" s="116">
        <f>Default!S8</f>
        <v>38018</v>
      </c>
    </row>
    <row r="12" spans="2:27" ht="12.75">
      <c r="B12" s="108">
        <f>IF(Default!B15&lt;&gt;"",LEFT(Default!B15,25),"")</f>
      </c>
      <c r="C12" s="109"/>
      <c r="D12" s="332">
        <v>0</v>
      </c>
      <c r="E12" s="110">
        <f t="shared" si="5"/>
        <v>0</v>
      </c>
      <c r="F12" s="332">
        <v>0</v>
      </c>
      <c r="G12" s="110">
        <f t="shared" si="0"/>
        <v>0</v>
      </c>
      <c r="H12" s="332">
        <v>0</v>
      </c>
      <c r="I12" s="110">
        <f t="shared" si="1"/>
        <v>0</v>
      </c>
      <c r="J12" s="332">
        <v>0</v>
      </c>
      <c r="K12" s="110">
        <f t="shared" si="6"/>
        <v>0</v>
      </c>
      <c r="L12" s="332">
        <v>0</v>
      </c>
      <c r="M12" s="110">
        <f t="shared" si="2"/>
        <v>0</v>
      </c>
      <c r="N12" s="332">
        <v>0</v>
      </c>
      <c r="O12" s="110">
        <f t="shared" si="3"/>
        <v>0</v>
      </c>
      <c r="P12" s="332">
        <v>0</v>
      </c>
      <c r="Q12" s="110">
        <f t="shared" si="4"/>
        <v>0</v>
      </c>
      <c r="R12" s="298">
        <f t="shared" si="7"/>
        <v>0</v>
      </c>
      <c r="AA12" s="116">
        <f>Default!S9</f>
        <v>38047</v>
      </c>
    </row>
    <row r="13" spans="2:27" ht="12.75">
      <c r="B13" s="108">
        <f>IF(Default!B18&lt;&gt;"",LEFT(Default!B18,25),"")</f>
      </c>
      <c r="C13" s="109"/>
      <c r="D13" s="332">
        <v>0</v>
      </c>
      <c r="E13" s="110">
        <f t="shared" si="5"/>
        <v>0</v>
      </c>
      <c r="F13" s="332">
        <v>0</v>
      </c>
      <c r="G13" s="110">
        <f t="shared" si="0"/>
        <v>0</v>
      </c>
      <c r="H13" s="332">
        <v>0</v>
      </c>
      <c r="I13" s="110">
        <f t="shared" si="1"/>
        <v>0</v>
      </c>
      <c r="J13" s="332">
        <v>0</v>
      </c>
      <c r="K13" s="110">
        <f t="shared" si="6"/>
        <v>0</v>
      </c>
      <c r="L13" s="332">
        <v>0</v>
      </c>
      <c r="M13" s="110">
        <f t="shared" si="2"/>
        <v>0</v>
      </c>
      <c r="N13" s="332">
        <v>0</v>
      </c>
      <c r="O13" s="110">
        <f t="shared" si="3"/>
        <v>0</v>
      </c>
      <c r="P13" s="332">
        <v>0</v>
      </c>
      <c r="Q13" s="110">
        <f t="shared" si="4"/>
        <v>0</v>
      </c>
      <c r="R13" s="298">
        <f t="shared" si="7"/>
        <v>0</v>
      </c>
      <c r="AA13" s="116">
        <f>Default!S10</f>
        <v>38078</v>
      </c>
    </row>
    <row r="14" spans="2:27" ht="12.75">
      <c r="B14" s="108">
        <f>IF(Default!B21&lt;&gt;"",LEFT(Default!B21,25),"")</f>
      </c>
      <c r="C14" s="109"/>
      <c r="D14" s="332">
        <v>0</v>
      </c>
      <c r="E14" s="110">
        <f t="shared" si="5"/>
        <v>0</v>
      </c>
      <c r="F14" s="332">
        <v>0</v>
      </c>
      <c r="G14" s="110">
        <f t="shared" si="0"/>
        <v>0</v>
      </c>
      <c r="H14" s="332">
        <v>0</v>
      </c>
      <c r="I14" s="110">
        <f t="shared" si="1"/>
        <v>0</v>
      </c>
      <c r="J14" s="332">
        <v>0</v>
      </c>
      <c r="K14" s="110">
        <f t="shared" si="6"/>
        <v>0</v>
      </c>
      <c r="L14" s="332">
        <v>0</v>
      </c>
      <c r="M14" s="110">
        <f t="shared" si="2"/>
        <v>0</v>
      </c>
      <c r="N14" s="332">
        <v>0</v>
      </c>
      <c r="O14" s="110">
        <f t="shared" si="3"/>
        <v>0</v>
      </c>
      <c r="P14" s="332">
        <v>0</v>
      </c>
      <c r="Q14" s="110">
        <f t="shared" si="4"/>
        <v>0</v>
      </c>
      <c r="R14" s="298">
        <f t="shared" si="7"/>
        <v>0</v>
      </c>
      <c r="AA14" s="116">
        <f>Default!S11</f>
        <v>38108</v>
      </c>
    </row>
    <row r="15" spans="2:27" ht="12.75">
      <c r="B15" s="108">
        <f>IF(Default!B24&lt;&gt;"",LEFT(Default!B24,25),"")</f>
      </c>
      <c r="C15" s="109"/>
      <c r="D15" s="332">
        <v>0</v>
      </c>
      <c r="E15" s="110">
        <f t="shared" si="5"/>
        <v>0</v>
      </c>
      <c r="F15" s="332">
        <v>0</v>
      </c>
      <c r="G15" s="110">
        <f t="shared" si="0"/>
        <v>0</v>
      </c>
      <c r="H15" s="332">
        <v>0</v>
      </c>
      <c r="I15" s="110">
        <f t="shared" si="1"/>
        <v>0</v>
      </c>
      <c r="J15" s="332">
        <v>0</v>
      </c>
      <c r="K15" s="110">
        <f t="shared" si="6"/>
        <v>0</v>
      </c>
      <c r="L15" s="332">
        <v>0</v>
      </c>
      <c r="M15" s="110">
        <f t="shared" si="2"/>
        <v>0</v>
      </c>
      <c r="N15" s="332">
        <v>0</v>
      </c>
      <c r="O15" s="110">
        <f t="shared" si="3"/>
        <v>0</v>
      </c>
      <c r="P15" s="332">
        <v>0</v>
      </c>
      <c r="Q15" s="110">
        <f t="shared" si="4"/>
        <v>0</v>
      </c>
      <c r="R15" s="298">
        <f t="shared" si="7"/>
        <v>0</v>
      </c>
      <c r="AA15" s="116">
        <f>Default!S12</f>
        <v>38139</v>
      </c>
    </row>
    <row r="16" spans="2:27" ht="12.75">
      <c r="B16" s="108">
        <f>IF(Default!B27&lt;&gt;"",LEFT(Default!B27,25),"")</f>
      </c>
      <c r="C16" s="109"/>
      <c r="D16" s="332">
        <v>0</v>
      </c>
      <c r="E16" s="110">
        <f t="shared" si="5"/>
        <v>0</v>
      </c>
      <c r="F16" s="332">
        <v>0</v>
      </c>
      <c r="G16" s="110">
        <f t="shared" si="0"/>
        <v>0</v>
      </c>
      <c r="H16" s="332">
        <v>0</v>
      </c>
      <c r="I16" s="110">
        <f t="shared" si="1"/>
        <v>0</v>
      </c>
      <c r="J16" s="332">
        <v>0</v>
      </c>
      <c r="K16" s="110">
        <f t="shared" si="6"/>
        <v>0</v>
      </c>
      <c r="L16" s="332">
        <v>0</v>
      </c>
      <c r="M16" s="110">
        <f t="shared" si="2"/>
        <v>0</v>
      </c>
      <c r="N16" s="332">
        <v>0</v>
      </c>
      <c r="O16" s="110">
        <f t="shared" si="3"/>
        <v>0</v>
      </c>
      <c r="P16" s="332">
        <v>0</v>
      </c>
      <c r="Q16" s="110">
        <f t="shared" si="4"/>
        <v>0</v>
      </c>
      <c r="R16" s="298">
        <f t="shared" si="7"/>
        <v>0</v>
      </c>
      <c r="AA16" s="116">
        <f>Default!S13</f>
        <v>38169</v>
      </c>
    </row>
    <row r="17" spans="2:27" ht="12.75">
      <c r="B17" s="108">
        <f>IF(Default!B30&lt;&gt;"",LEFT(Default!B30,25),"")</f>
      </c>
      <c r="C17" s="109"/>
      <c r="D17" s="332">
        <v>0</v>
      </c>
      <c r="E17" s="110">
        <f t="shared" si="5"/>
        <v>0</v>
      </c>
      <c r="F17" s="332">
        <v>0</v>
      </c>
      <c r="G17" s="110">
        <f t="shared" si="0"/>
        <v>0</v>
      </c>
      <c r="H17" s="332">
        <v>0</v>
      </c>
      <c r="I17" s="110">
        <f t="shared" si="1"/>
        <v>0</v>
      </c>
      <c r="J17" s="332">
        <v>0</v>
      </c>
      <c r="K17" s="110">
        <f t="shared" si="6"/>
        <v>0</v>
      </c>
      <c r="L17" s="332">
        <v>0</v>
      </c>
      <c r="M17" s="110">
        <f t="shared" si="2"/>
        <v>0</v>
      </c>
      <c r="N17" s="332">
        <v>0</v>
      </c>
      <c r="O17" s="110">
        <f t="shared" si="3"/>
        <v>0</v>
      </c>
      <c r="P17" s="332">
        <v>0</v>
      </c>
      <c r="Q17" s="110">
        <f t="shared" si="4"/>
        <v>0</v>
      </c>
      <c r="R17" s="298">
        <f t="shared" si="7"/>
        <v>0</v>
      </c>
      <c r="AA17" s="116">
        <f>Default!S14</f>
        <v>38200</v>
      </c>
    </row>
    <row r="18" spans="2:27" ht="12.75">
      <c r="B18" s="108">
        <f>IF(Default!B33&lt;&gt;"",LEFT(Default!B33,25),"")</f>
      </c>
      <c r="C18" s="109"/>
      <c r="D18" s="332">
        <v>0</v>
      </c>
      <c r="E18" s="110">
        <f t="shared" si="5"/>
        <v>0</v>
      </c>
      <c r="F18" s="332">
        <v>0</v>
      </c>
      <c r="G18" s="110">
        <f t="shared" si="0"/>
        <v>0</v>
      </c>
      <c r="H18" s="332">
        <v>0</v>
      </c>
      <c r="I18" s="110">
        <f t="shared" si="1"/>
        <v>0</v>
      </c>
      <c r="J18" s="332">
        <v>0</v>
      </c>
      <c r="K18" s="110">
        <f t="shared" si="6"/>
        <v>0</v>
      </c>
      <c r="L18" s="332">
        <v>0</v>
      </c>
      <c r="M18" s="110">
        <f t="shared" si="2"/>
        <v>0</v>
      </c>
      <c r="N18" s="332">
        <v>0</v>
      </c>
      <c r="O18" s="110">
        <f t="shared" si="3"/>
        <v>0</v>
      </c>
      <c r="P18" s="332">
        <v>0</v>
      </c>
      <c r="Q18" s="110">
        <f t="shared" si="4"/>
        <v>0</v>
      </c>
      <c r="R18" s="298">
        <f t="shared" si="7"/>
        <v>0</v>
      </c>
      <c r="AA18" s="116">
        <f>Default!S15</f>
        <v>38231</v>
      </c>
    </row>
    <row r="19" spans="2:27" ht="12.75">
      <c r="B19" s="108">
        <f>IF(Default!B36&lt;&gt;"",LEFT(Default!B36,25),"")</f>
      </c>
      <c r="C19" s="109"/>
      <c r="D19" s="332">
        <v>0</v>
      </c>
      <c r="E19" s="110">
        <f t="shared" si="5"/>
        <v>0</v>
      </c>
      <c r="F19" s="332">
        <v>0</v>
      </c>
      <c r="G19" s="110">
        <f t="shared" si="0"/>
        <v>0</v>
      </c>
      <c r="H19" s="332">
        <v>0</v>
      </c>
      <c r="I19" s="110">
        <f t="shared" si="1"/>
        <v>0</v>
      </c>
      <c r="J19" s="332">
        <v>0</v>
      </c>
      <c r="K19" s="110">
        <f t="shared" si="6"/>
        <v>0</v>
      </c>
      <c r="L19" s="332">
        <v>0</v>
      </c>
      <c r="M19" s="110">
        <f t="shared" si="2"/>
        <v>0</v>
      </c>
      <c r="N19" s="332">
        <v>0</v>
      </c>
      <c r="O19" s="110">
        <f t="shared" si="3"/>
        <v>0</v>
      </c>
      <c r="P19" s="332">
        <v>0</v>
      </c>
      <c r="Q19" s="110">
        <f t="shared" si="4"/>
        <v>0</v>
      </c>
      <c r="R19" s="298">
        <f t="shared" si="7"/>
        <v>0</v>
      </c>
      <c r="AA19" s="116">
        <f>Default!S16</f>
        <v>38261</v>
      </c>
    </row>
    <row r="20" spans="2:27" ht="12.75">
      <c r="B20" s="108">
        <f>IF(Default!B39&lt;&gt;"",LEFT(Default!B39,25),"")</f>
      </c>
      <c r="C20" s="109"/>
      <c r="D20" s="332">
        <v>0</v>
      </c>
      <c r="E20" s="110">
        <f t="shared" si="5"/>
        <v>0</v>
      </c>
      <c r="F20" s="332">
        <v>0</v>
      </c>
      <c r="G20" s="110">
        <f t="shared" si="0"/>
        <v>0</v>
      </c>
      <c r="H20" s="332">
        <v>0</v>
      </c>
      <c r="I20" s="110">
        <f t="shared" si="1"/>
        <v>0</v>
      </c>
      <c r="J20" s="332">
        <v>0</v>
      </c>
      <c r="K20" s="110">
        <f t="shared" si="6"/>
        <v>0</v>
      </c>
      <c r="L20" s="332">
        <v>0</v>
      </c>
      <c r="M20" s="110">
        <f t="shared" si="2"/>
        <v>0</v>
      </c>
      <c r="N20" s="332">
        <v>0</v>
      </c>
      <c r="O20" s="110">
        <f t="shared" si="3"/>
        <v>0</v>
      </c>
      <c r="P20" s="332">
        <v>0</v>
      </c>
      <c r="Q20" s="110">
        <f t="shared" si="4"/>
        <v>0</v>
      </c>
      <c r="R20" s="298">
        <f t="shared" si="7"/>
        <v>0</v>
      </c>
      <c r="AA20" s="116">
        <f>Default!S17</f>
        <v>38292</v>
      </c>
    </row>
    <row r="21" spans="2:27" ht="12.75">
      <c r="B21" s="108">
        <f>IF(Default!B42&lt;&gt;"",LEFT(Default!B42,25),"")</f>
      </c>
      <c r="C21" s="109"/>
      <c r="D21" s="332">
        <v>0</v>
      </c>
      <c r="E21" s="110">
        <f t="shared" si="5"/>
        <v>0</v>
      </c>
      <c r="F21" s="332">
        <v>0</v>
      </c>
      <c r="G21" s="110">
        <f t="shared" si="0"/>
        <v>0</v>
      </c>
      <c r="H21" s="332">
        <v>0</v>
      </c>
      <c r="I21" s="110">
        <f t="shared" si="1"/>
        <v>0</v>
      </c>
      <c r="J21" s="332">
        <v>0</v>
      </c>
      <c r="K21" s="110">
        <f t="shared" si="6"/>
        <v>0</v>
      </c>
      <c r="L21" s="332">
        <v>0</v>
      </c>
      <c r="M21" s="110">
        <f t="shared" si="2"/>
        <v>0</v>
      </c>
      <c r="N21" s="332">
        <v>0</v>
      </c>
      <c r="O21" s="110">
        <f t="shared" si="3"/>
        <v>0</v>
      </c>
      <c r="P21" s="332">
        <v>0</v>
      </c>
      <c r="Q21" s="110">
        <f t="shared" si="4"/>
        <v>0</v>
      </c>
      <c r="R21" s="298">
        <f t="shared" si="7"/>
        <v>0</v>
      </c>
      <c r="AA21" s="116">
        <f>Default!S18</f>
        <v>38322</v>
      </c>
    </row>
    <row r="22" spans="2:27" ht="12.75">
      <c r="B22" s="108">
        <f>IF(Default!B45&lt;&gt;"",LEFT(Default!B45,25),"")</f>
      </c>
      <c r="C22" s="109"/>
      <c r="D22" s="332">
        <v>0</v>
      </c>
      <c r="E22" s="110">
        <f t="shared" si="5"/>
        <v>0</v>
      </c>
      <c r="F22" s="332">
        <v>0</v>
      </c>
      <c r="G22" s="110">
        <f t="shared" si="0"/>
        <v>0</v>
      </c>
      <c r="H22" s="332">
        <v>0</v>
      </c>
      <c r="I22" s="110">
        <f t="shared" si="1"/>
        <v>0</v>
      </c>
      <c r="J22" s="332">
        <v>0</v>
      </c>
      <c r="K22" s="110">
        <f t="shared" si="6"/>
        <v>0</v>
      </c>
      <c r="L22" s="332">
        <v>0</v>
      </c>
      <c r="M22" s="110">
        <f t="shared" si="2"/>
        <v>0</v>
      </c>
      <c r="N22" s="332">
        <v>0</v>
      </c>
      <c r="O22" s="110">
        <f t="shared" si="3"/>
        <v>0</v>
      </c>
      <c r="P22" s="332">
        <v>0</v>
      </c>
      <c r="Q22" s="110">
        <f t="shared" si="4"/>
        <v>0</v>
      </c>
      <c r="R22" s="298">
        <f t="shared" si="7"/>
        <v>0</v>
      </c>
      <c r="AA22" s="122">
        <v>38718</v>
      </c>
    </row>
    <row r="23" spans="2:18" ht="12.75">
      <c r="B23" s="108">
        <f>IF(Default!B48&lt;&gt;"",LEFT(Default!B48,25),"")</f>
      </c>
      <c r="C23" s="109"/>
      <c r="D23" s="332">
        <v>0</v>
      </c>
      <c r="E23" s="110">
        <f t="shared" si="5"/>
        <v>0</v>
      </c>
      <c r="F23" s="332">
        <v>0</v>
      </c>
      <c r="G23" s="110">
        <f t="shared" si="0"/>
        <v>0</v>
      </c>
      <c r="H23" s="332">
        <v>0</v>
      </c>
      <c r="I23" s="110">
        <f t="shared" si="1"/>
        <v>0</v>
      </c>
      <c r="J23" s="332">
        <v>0</v>
      </c>
      <c r="K23" s="110">
        <f t="shared" si="6"/>
        <v>0</v>
      </c>
      <c r="L23" s="332">
        <v>0</v>
      </c>
      <c r="M23" s="110">
        <f t="shared" si="2"/>
        <v>0</v>
      </c>
      <c r="N23" s="332">
        <v>0</v>
      </c>
      <c r="O23" s="110">
        <f t="shared" si="3"/>
        <v>0</v>
      </c>
      <c r="P23" s="332">
        <v>0</v>
      </c>
      <c r="Q23" s="110">
        <f t="shared" si="4"/>
        <v>0</v>
      </c>
      <c r="R23" s="298">
        <f t="shared" si="7"/>
        <v>0</v>
      </c>
    </row>
    <row r="24" spans="2:18" ht="12.75">
      <c r="B24" s="108">
        <f>IF(Default!B51&lt;&gt;"",LEFT(Default!B51,25),"")</f>
      </c>
      <c r="C24" s="109"/>
      <c r="D24" s="332">
        <v>0</v>
      </c>
      <c r="E24" s="110">
        <f t="shared" si="5"/>
        <v>0</v>
      </c>
      <c r="F24" s="332">
        <v>0</v>
      </c>
      <c r="G24" s="110">
        <f t="shared" si="0"/>
        <v>0</v>
      </c>
      <c r="H24" s="332">
        <v>0</v>
      </c>
      <c r="I24" s="110">
        <f t="shared" si="1"/>
        <v>0</v>
      </c>
      <c r="J24" s="332">
        <v>0</v>
      </c>
      <c r="K24" s="110">
        <f t="shared" si="6"/>
        <v>0</v>
      </c>
      <c r="L24" s="332">
        <v>0</v>
      </c>
      <c r="M24" s="110">
        <f t="shared" si="2"/>
        <v>0</v>
      </c>
      <c r="N24" s="332">
        <v>0</v>
      </c>
      <c r="O24" s="110">
        <f t="shared" si="3"/>
        <v>0</v>
      </c>
      <c r="P24" s="332">
        <v>0</v>
      </c>
      <c r="Q24" s="110">
        <f t="shared" si="4"/>
        <v>0</v>
      </c>
      <c r="R24" s="298">
        <f t="shared" si="7"/>
        <v>0</v>
      </c>
    </row>
    <row r="25" spans="2:18" ht="12.75">
      <c r="B25" s="108">
        <f>IF(Default!B54&lt;&gt;"",LEFT(Default!B54,25),"")</f>
      </c>
      <c r="C25" s="109"/>
      <c r="D25" s="332">
        <v>0</v>
      </c>
      <c r="E25" s="110">
        <f t="shared" si="5"/>
        <v>0</v>
      </c>
      <c r="F25" s="332">
        <v>0</v>
      </c>
      <c r="G25" s="110">
        <f t="shared" si="0"/>
        <v>0</v>
      </c>
      <c r="H25" s="332">
        <v>0</v>
      </c>
      <c r="I25" s="110">
        <f t="shared" si="1"/>
        <v>0</v>
      </c>
      <c r="J25" s="332">
        <v>0</v>
      </c>
      <c r="K25" s="110">
        <f t="shared" si="6"/>
        <v>0</v>
      </c>
      <c r="L25" s="332">
        <v>0</v>
      </c>
      <c r="M25" s="110">
        <f t="shared" si="2"/>
        <v>0</v>
      </c>
      <c r="N25" s="332">
        <v>0</v>
      </c>
      <c r="O25" s="110">
        <f t="shared" si="3"/>
        <v>0</v>
      </c>
      <c r="P25" s="332">
        <v>0</v>
      </c>
      <c r="Q25" s="110">
        <f t="shared" si="4"/>
        <v>0</v>
      </c>
      <c r="R25" s="298">
        <f t="shared" si="7"/>
        <v>0</v>
      </c>
    </row>
    <row r="26" spans="2:18" ht="12.75">
      <c r="B26" s="108">
        <f>IF(Default!B57&lt;&gt;"",LEFT(Default!B57,25),"")</f>
      </c>
      <c r="C26" s="109"/>
      <c r="D26" s="332">
        <v>0</v>
      </c>
      <c r="E26" s="110">
        <f t="shared" si="5"/>
        <v>0</v>
      </c>
      <c r="F26" s="332">
        <v>0</v>
      </c>
      <c r="G26" s="110">
        <f t="shared" si="0"/>
        <v>0</v>
      </c>
      <c r="H26" s="332">
        <v>0</v>
      </c>
      <c r="I26" s="110">
        <f t="shared" si="1"/>
        <v>0</v>
      </c>
      <c r="J26" s="332">
        <v>0</v>
      </c>
      <c r="K26" s="110">
        <f t="shared" si="6"/>
        <v>0</v>
      </c>
      <c r="L26" s="332">
        <v>0</v>
      </c>
      <c r="M26" s="110">
        <f t="shared" si="2"/>
        <v>0</v>
      </c>
      <c r="N26" s="332">
        <v>0</v>
      </c>
      <c r="O26" s="110">
        <f t="shared" si="3"/>
        <v>0</v>
      </c>
      <c r="P26" s="332">
        <v>0</v>
      </c>
      <c r="Q26" s="110">
        <f t="shared" si="4"/>
        <v>0</v>
      </c>
      <c r="R26" s="298">
        <f t="shared" si="7"/>
        <v>0</v>
      </c>
    </row>
    <row r="27" spans="2:18" ht="12.75">
      <c r="B27" s="108">
        <f>IF(Default!B60&lt;&gt;"",LEFT(Default!B60,25),"")</f>
      </c>
      <c r="C27" s="109"/>
      <c r="D27" s="332">
        <v>0</v>
      </c>
      <c r="E27" s="110">
        <f t="shared" si="5"/>
        <v>0</v>
      </c>
      <c r="F27" s="332">
        <v>0</v>
      </c>
      <c r="G27" s="110">
        <f t="shared" si="0"/>
        <v>0</v>
      </c>
      <c r="H27" s="332">
        <v>0</v>
      </c>
      <c r="I27" s="110">
        <f t="shared" si="1"/>
        <v>0</v>
      </c>
      <c r="J27" s="332">
        <v>0</v>
      </c>
      <c r="K27" s="110">
        <f t="shared" si="6"/>
        <v>0</v>
      </c>
      <c r="L27" s="332">
        <v>0</v>
      </c>
      <c r="M27" s="110">
        <f t="shared" si="2"/>
        <v>0</v>
      </c>
      <c r="N27" s="332">
        <v>0</v>
      </c>
      <c r="O27" s="110">
        <f t="shared" si="3"/>
        <v>0</v>
      </c>
      <c r="P27" s="332">
        <v>0</v>
      </c>
      <c r="Q27" s="110">
        <f t="shared" si="4"/>
        <v>0</v>
      </c>
      <c r="R27" s="298">
        <f t="shared" si="7"/>
        <v>0</v>
      </c>
    </row>
    <row r="28" spans="2:18" ht="12.75">
      <c r="B28" s="108">
        <f>IF(Default!B63&lt;&gt;"",LEFT(Default!B63,25),"")</f>
      </c>
      <c r="C28" s="109"/>
      <c r="D28" s="332">
        <v>0</v>
      </c>
      <c r="E28" s="110">
        <f t="shared" si="5"/>
        <v>0</v>
      </c>
      <c r="F28" s="332">
        <v>0</v>
      </c>
      <c r="G28" s="110">
        <f t="shared" si="0"/>
        <v>0</v>
      </c>
      <c r="H28" s="332">
        <v>0</v>
      </c>
      <c r="I28" s="110">
        <f t="shared" si="1"/>
        <v>0</v>
      </c>
      <c r="J28" s="332">
        <v>0</v>
      </c>
      <c r="K28" s="110">
        <f t="shared" si="6"/>
        <v>0</v>
      </c>
      <c r="L28" s="332">
        <v>0</v>
      </c>
      <c r="M28" s="110">
        <f t="shared" si="2"/>
        <v>0</v>
      </c>
      <c r="N28" s="332">
        <v>0</v>
      </c>
      <c r="O28" s="110">
        <f t="shared" si="3"/>
        <v>0</v>
      </c>
      <c r="P28" s="332">
        <v>0</v>
      </c>
      <c r="Q28" s="110">
        <f t="shared" si="4"/>
        <v>0</v>
      </c>
      <c r="R28" s="298">
        <f t="shared" si="7"/>
        <v>0</v>
      </c>
    </row>
    <row r="29" spans="2:18" ht="12.75">
      <c r="B29" s="108">
        <f>IF(Default!B66&lt;&gt;"",LEFT(Default!B66,25),"")</f>
      </c>
      <c r="C29" s="112"/>
      <c r="D29" s="332">
        <v>0</v>
      </c>
      <c r="E29" s="110">
        <f t="shared" si="5"/>
        <v>0</v>
      </c>
      <c r="F29" s="332">
        <v>0</v>
      </c>
      <c r="G29" s="110">
        <f t="shared" si="0"/>
        <v>0</v>
      </c>
      <c r="H29" s="332">
        <v>0</v>
      </c>
      <c r="I29" s="110">
        <f t="shared" si="1"/>
        <v>0</v>
      </c>
      <c r="J29" s="332">
        <v>0</v>
      </c>
      <c r="K29" s="110">
        <f t="shared" si="6"/>
        <v>0</v>
      </c>
      <c r="L29" s="332">
        <v>0</v>
      </c>
      <c r="M29" s="110">
        <f t="shared" si="2"/>
        <v>0</v>
      </c>
      <c r="N29" s="332">
        <v>0</v>
      </c>
      <c r="O29" s="110">
        <f t="shared" si="3"/>
        <v>0</v>
      </c>
      <c r="P29" s="332">
        <v>0</v>
      </c>
      <c r="Q29" s="110">
        <f t="shared" si="4"/>
        <v>0</v>
      </c>
      <c r="R29" s="298">
        <f t="shared" si="7"/>
        <v>0</v>
      </c>
    </row>
    <row r="30" spans="2:17" ht="12.75">
      <c r="B30" s="113" t="s">
        <v>309</v>
      </c>
      <c r="C30" s="114"/>
      <c r="D30" s="297">
        <f>SUM(D4-SUM(D10:D29))</f>
        <v>0</v>
      </c>
      <c r="E30" s="110">
        <f t="shared" si="5"/>
        <v>0</v>
      </c>
      <c r="F30" s="298">
        <f>SUM(F4-SUM(F10:F29))</f>
        <v>0</v>
      </c>
      <c r="G30" s="110">
        <f t="shared" si="0"/>
        <v>0</v>
      </c>
      <c r="H30" s="298">
        <f>SUM(H4-SUM(H10:H29))</f>
        <v>0</v>
      </c>
      <c r="I30" s="110">
        <f t="shared" si="1"/>
        <v>0</v>
      </c>
      <c r="J30" s="298">
        <f>SUM(J4-SUM(J10:J29))</f>
        <v>0</v>
      </c>
      <c r="K30" s="110">
        <f t="shared" si="6"/>
        <v>0</v>
      </c>
      <c r="L30" s="298">
        <f>SUM(L4-SUM(L10:L29))</f>
        <v>0</v>
      </c>
      <c r="M30" s="110">
        <f t="shared" si="2"/>
        <v>0</v>
      </c>
      <c r="N30" s="298">
        <f>SUM(N4-SUM(N10:N29))</f>
        <v>0</v>
      </c>
      <c r="O30" s="110">
        <f t="shared" si="3"/>
        <v>0</v>
      </c>
      <c r="P30" s="297">
        <f>SUM(P4-SUM(P10:P29))</f>
        <v>0</v>
      </c>
      <c r="Q30" s="115">
        <f t="shared" si="4"/>
        <v>0</v>
      </c>
    </row>
  </sheetData>
  <sheetProtection password="CDDA" sheet="1" objects="1" scenarios="1"/>
  <printOptions/>
  <pageMargins left="0.25" right="0.25" top="1" bottom="1" header="0.5" footer="0.5"/>
  <pageSetup blackAndWhite="1" horizontalDpi="300" verticalDpi="3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U320"/>
  <sheetViews>
    <sheetView showGridLines="0" showRowColHeaders="0" workbookViewId="0" topLeftCell="A1">
      <selection activeCell="C7" sqref="C7:E7"/>
    </sheetView>
  </sheetViews>
  <sheetFormatPr defaultColWidth="9.140625" defaultRowHeight="12.75"/>
  <cols>
    <col min="1" max="1" width="3.7109375" style="5" customWidth="1"/>
    <col min="2" max="2" width="8.7109375" style="5" customWidth="1"/>
    <col min="3" max="8" width="9.140625" style="5" customWidth="1"/>
    <col min="9" max="9" width="9.7109375" style="5" customWidth="1"/>
    <col min="10" max="13" width="1.7109375" style="5" customWidth="1"/>
    <col min="14" max="14" width="4.7109375" style="5" customWidth="1"/>
    <col min="15" max="15" width="9.7109375" style="5" customWidth="1"/>
    <col min="16" max="29" width="12.7109375" style="5" customWidth="1"/>
    <col min="30" max="30" width="9.140625" style="5" hidden="1" customWidth="1"/>
    <col min="31" max="31" width="15.7109375" style="5" hidden="1" customWidth="1"/>
    <col min="32" max="32" width="9.140625" style="5" hidden="1" customWidth="1"/>
    <col min="33" max="33" width="14.7109375" style="5" hidden="1" customWidth="1"/>
    <col min="34" max="47" width="12.7109375" style="5" hidden="1" customWidth="1"/>
    <col min="48" max="16384" width="9.140625" style="5" customWidth="1"/>
  </cols>
  <sheetData>
    <row r="1" spans="1:35" ht="18">
      <c r="A1" s="4" t="s">
        <v>58</v>
      </c>
      <c r="AG1" s="52" t="s">
        <v>39</v>
      </c>
      <c r="AH1" s="384">
        <f>Departmental!AA22</f>
        <v>38718</v>
      </c>
      <c r="AI1" s="385"/>
    </row>
    <row r="2" spans="2:47" ht="12.75">
      <c r="B2" s="6"/>
      <c r="C2" s="6"/>
      <c r="D2" s="6"/>
      <c r="E2" s="6"/>
      <c r="F2" s="6"/>
      <c r="G2" s="6"/>
      <c r="H2" s="6"/>
      <c r="I2" s="6"/>
      <c r="AF2" s="188" t="s">
        <v>176</v>
      </c>
      <c r="AG2" s="187"/>
      <c r="AH2" s="53">
        <f>SUM(Departmental!AA8-1)</f>
        <v>0</v>
      </c>
      <c r="AI2" s="186" t="s">
        <v>175</v>
      </c>
      <c r="AJ2" s="185">
        <v>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30:47" ht="12.75">
      <c r="AD3" s="6">
        <v>30</v>
      </c>
      <c r="AE3" s="6">
        <v>31</v>
      </c>
      <c r="AF3" s="7">
        <v>32</v>
      </c>
      <c r="AG3" s="6">
        <v>33</v>
      </c>
      <c r="AH3" s="6">
        <v>34</v>
      </c>
      <c r="AI3" s="6">
        <v>35</v>
      </c>
      <c r="AJ3" s="6">
        <v>36</v>
      </c>
      <c r="AK3" s="6">
        <v>37</v>
      </c>
      <c r="AL3" s="6">
        <v>38</v>
      </c>
      <c r="AM3" s="6">
        <v>39</v>
      </c>
      <c r="AN3" s="6">
        <v>40</v>
      </c>
      <c r="AO3" s="6">
        <v>41</v>
      </c>
      <c r="AP3" s="6">
        <v>42</v>
      </c>
      <c r="AQ3" s="6">
        <v>43</v>
      </c>
      <c r="AR3" s="6">
        <v>44</v>
      </c>
      <c r="AS3" s="6">
        <v>45</v>
      </c>
      <c r="AT3" s="6">
        <v>46</v>
      </c>
      <c r="AU3" s="6">
        <v>46</v>
      </c>
    </row>
    <row r="4" spans="1:47" ht="16.5" customHeight="1">
      <c r="A4" s="6"/>
      <c r="B4" s="6"/>
      <c r="C4" s="6"/>
      <c r="D4" s="6"/>
      <c r="E4" s="6"/>
      <c r="F4" s="189" t="s">
        <v>92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  <c r="AG4" s="6"/>
      <c r="AH4" s="8">
        <f aca="true" t="shared" si="0" ref="AH4:AS4">P6</f>
        <v>37987</v>
      </c>
      <c r="AI4" s="8">
        <f t="shared" si="0"/>
        <v>38018</v>
      </c>
      <c r="AJ4" s="8">
        <f t="shared" si="0"/>
        <v>38047</v>
      </c>
      <c r="AK4" s="8">
        <f t="shared" si="0"/>
        <v>38078</v>
      </c>
      <c r="AL4" s="8">
        <f t="shared" si="0"/>
        <v>38108</v>
      </c>
      <c r="AM4" s="8">
        <f t="shared" si="0"/>
        <v>38139</v>
      </c>
      <c r="AN4" s="8">
        <f t="shared" si="0"/>
        <v>38169</v>
      </c>
      <c r="AO4" s="8">
        <f t="shared" si="0"/>
        <v>38200</v>
      </c>
      <c r="AP4" s="8">
        <f t="shared" si="0"/>
        <v>38231</v>
      </c>
      <c r="AQ4" s="8">
        <f t="shared" si="0"/>
        <v>38261</v>
      </c>
      <c r="AR4" s="8">
        <f t="shared" si="0"/>
        <v>38292</v>
      </c>
      <c r="AS4" s="8">
        <f t="shared" si="0"/>
        <v>38322</v>
      </c>
      <c r="AT4" s="8" t="s">
        <v>19</v>
      </c>
      <c r="AU4" s="8" t="s">
        <v>70</v>
      </c>
    </row>
    <row r="5" spans="16:47" ht="16.5" customHeight="1">
      <c r="P5" s="305">
        <v>16</v>
      </c>
      <c r="Q5" s="305">
        <v>17</v>
      </c>
      <c r="R5" s="305">
        <v>18</v>
      </c>
      <c r="S5" s="305">
        <v>19</v>
      </c>
      <c r="T5" s="305">
        <v>20</v>
      </c>
      <c r="U5" s="305">
        <v>21</v>
      </c>
      <c r="V5" s="305">
        <v>22</v>
      </c>
      <c r="W5" s="305">
        <v>23</v>
      </c>
      <c r="X5" s="305">
        <v>24</v>
      </c>
      <c r="Y5" s="305">
        <v>25</v>
      </c>
      <c r="Z5" s="305">
        <v>26</v>
      </c>
      <c r="AA5" s="305">
        <v>27</v>
      </c>
      <c r="AB5" s="305">
        <v>28</v>
      </c>
      <c r="AC5" s="305">
        <v>29</v>
      </c>
      <c r="AF5" s="9"/>
      <c r="AG5" s="386" t="s">
        <v>65</v>
      </c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8"/>
    </row>
    <row r="6" spans="16:47" ht="15" customHeight="1">
      <c r="P6" s="174">
        <f>Default!S7</f>
        <v>37987</v>
      </c>
      <c r="Q6" s="174">
        <f>Default!$S8</f>
        <v>38018</v>
      </c>
      <c r="R6" s="174">
        <f>Default!$S9</f>
        <v>38047</v>
      </c>
      <c r="S6" s="174">
        <f>Default!$S10</f>
        <v>38078</v>
      </c>
      <c r="T6" s="174">
        <f>Default!$S11</f>
        <v>38108</v>
      </c>
      <c r="U6" s="174">
        <f>Default!$S12</f>
        <v>38139</v>
      </c>
      <c r="V6" s="174">
        <f>Default!$S13</f>
        <v>38169</v>
      </c>
      <c r="W6" s="174">
        <f>Default!$S14</f>
        <v>38200</v>
      </c>
      <c r="X6" s="174">
        <f>Default!$S15</f>
        <v>38231</v>
      </c>
      <c r="Y6" s="174">
        <f>Default!$S16</f>
        <v>38261</v>
      </c>
      <c r="Z6" s="174">
        <f>Default!$S17</f>
        <v>38292</v>
      </c>
      <c r="AA6" s="174">
        <f>Default!$S18</f>
        <v>38322</v>
      </c>
      <c r="AF6" s="9"/>
      <c r="AG6" s="10" t="s">
        <v>50</v>
      </c>
      <c r="AH6" s="20">
        <f>SUM(AH7:AH13)</f>
        <v>0</v>
      </c>
      <c r="AI6" s="20">
        <f aca="true" t="shared" si="1" ref="AI6:AS6">SUM(AI7:AI13)</f>
        <v>0</v>
      </c>
      <c r="AJ6" s="20">
        <f t="shared" si="1"/>
        <v>0</v>
      </c>
      <c r="AK6" s="20">
        <f t="shared" si="1"/>
        <v>0</v>
      </c>
      <c r="AL6" s="20">
        <f t="shared" si="1"/>
        <v>0</v>
      </c>
      <c r="AM6" s="20">
        <f t="shared" si="1"/>
        <v>0</v>
      </c>
      <c r="AN6" s="20">
        <f t="shared" si="1"/>
        <v>0</v>
      </c>
      <c r="AO6" s="20">
        <f t="shared" si="1"/>
        <v>0</v>
      </c>
      <c r="AP6" s="20">
        <f t="shared" si="1"/>
        <v>0</v>
      </c>
      <c r="AQ6" s="20">
        <f t="shared" si="1"/>
        <v>0</v>
      </c>
      <c r="AR6" s="20">
        <f t="shared" si="1"/>
        <v>0</v>
      </c>
      <c r="AS6" s="20">
        <f t="shared" si="1"/>
        <v>0</v>
      </c>
      <c r="AT6" s="47">
        <f>IF(SUM(AU6)&lt;&gt;0,IF(SUM(AB12)&lt;&gt;0,SUM(AU6/AB12),0),0)</f>
        <v>0</v>
      </c>
      <c r="AU6" s="47">
        <f>SUM(AH6:AS6)</f>
        <v>0</v>
      </c>
    </row>
    <row r="7" spans="1:47" ht="18" customHeight="1">
      <c r="A7" s="45" t="s">
        <v>18</v>
      </c>
      <c r="B7" s="11" t="s">
        <v>68</v>
      </c>
      <c r="C7" s="377">
        <f>LEFT(Default!B9,25)</f>
      </c>
      <c r="D7" s="378"/>
      <c r="E7" s="379"/>
      <c r="F7" s="12" t="s">
        <v>0</v>
      </c>
      <c r="G7" s="380">
        <f>IF(AE9=1,SUM(AC13),IF(AE9=2,SUM(AC14),IF(AE9=3,SUM(AC15),IF(AE9=4,SUM(AC16),IF(AE9=5,SUM(AC17),IF(AE9=6,SUM(AC18),IF(AE9=7,SUM(AC19),SUM(AC20))))))))</f>
        <v>0</v>
      </c>
      <c r="H7" s="381"/>
      <c r="I7" s="13"/>
      <c r="N7" s="382" t="s">
        <v>169</v>
      </c>
      <c r="O7" s="383"/>
      <c r="P7" s="175">
        <f>SUM(AB8)</f>
        <v>0</v>
      </c>
      <c r="Q7" s="175">
        <f>SUM(AB8)</f>
        <v>0</v>
      </c>
      <c r="R7" s="175">
        <f>SUM(AB8)</f>
        <v>0</v>
      </c>
      <c r="S7" s="175">
        <f>SUM(AB8)</f>
        <v>0</v>
      </c>
      <c r="T7" s="175">
        <f>SUM(AB8)</f>
        <v>0</v>
      </c>
      <c r="U7" s="175">
        <f>SUM(AB8)</f>
        <v>0</v>
      </c>
      <c r="V7" s="175">
        <f>SUM(AB8)</f>
        <v>0</v>
      </c>
      <c r="W7" s="175">
        <f>SUM(AB8)</f>
        <v>0</v>
      </c>
      <c r="X7" s="175">
        <f>SUM(AB8)</f>
        <v>0</v>
      </c>
      <c r="Y7" s="175">
        <f>SUM(AB8)</f>
        <v>0</v>
      </c>
      <c r="Z7" s="175">
        <f>SUM(AB8)</f>
        <v>0</v>
      </c>
      <c r="AA7" s="175">
        <f>SUM(AB8)</f>
        <v>0</v>
      </c>
      <c r="AB7" s="46" t="s">
        <v>59</v>
      </c>
      <c r="AC7" s="46" t="s">
        <v>67</v>
      </c>
      <c r="AF7" s="9"/>
      <c r="AG7" s="15" t="s">
        <v>48</v>
      </c>
      <c r="AH7" s="49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47">
        <f>IF(SUM(AU7)&lt;&gt;0,IF(SUM(AB12)&lt;&gt;0,SUM(AU7/AB12),0),0)</f>
        <v>0</v>
      </c>
      <c r="AU7" s="47">
        <f aca="true" t="shared" si="2" ref="AU7:AU13">SUM(AH7:AS7)</f>
        <v>0</v>
      </c>
    </row>
    <row r="8" spans="2:47" ht="15" customHeight="1">
      <c r="B8" s="16" t="s">
        <v>10</v>
      </c>
      <c r="C8" s="17"/>
      <c r="D8" s="366">
        <f>Default!C10</f>
        <v>0</v>
      </c>
      <c r="E8" s="367"/>
      <c r="F8" s="367"/>
      <c r="G8" s="367"/>
      <c r="H8" s="367"/>
      <c r="I8" s="368"/>
      <c r="N8" s="369" t="s">
        <v>62</v>
      </c>
      <c r="O8" s="18" t="s">
        <v>63</v>
      </c>
      <c r="P8" s="14">
        <f>IF(P9=0,0,IF($AD9=1,SUM(P9),IF(P11=0,0,IF($AD9=2,SUM((P9/P11)*100),IF(P10=0,0,IF($AD9=3,SUM((P9/P10)*100),0))))))</f>
        <v>0</v>
      </c>
      <c r="Q8" s="19">
        <f aca="true" t="shared" si="3" ref="Q8:AA8">IF(Q9=0,0,IF($AD9=1,SUM(Q9),IF(Q11=0,0,IF($AD9=2,SUM((Q9/Q11)*100),IF(Q10=0,0,IF($AD9=3,SUM((Q9/Q10)*100),0))))))</f>
        <v>0</v>
      </c>
      <c r="R8" s="19">
        <f t="shared" si="3"/>
        <v>0</v>
      </c>
      <c r="S8" s="19">
        <f t="shared" si="3"/>
        <v>0</v>
      </c>
      <c r="T8" s="19">
        <f t="shared" si="3"/>
        <v>0</v>
      </c>
      <c r="U8" s="19">
        <f t="shared" si="3"/>
        <v>0</v>
      </c>
      <c r="V8" s="19">
        <f t="shared" si="3"/>
        <v>0</v>
      </c>
      <c r="W8" s="19">
        <f t="shared" si="3"/>
        <v>0</v>
      </c>
      <c r="X8" s="19">
        <f t="shared" si="3"/>
        <v>0</v>
      </c>
      <c r="Y8" s="19">
        <f t="shared" si="3"/>
        <v>0</v>
      </c>
      <c r="Z8" s="19">
        <f t="shared" si="3"/>
        <v>0</v>
      </c>
      <c r="AA8" s="19">
        <f t="shared" si="3"/>
        <v>0</v>
      </c>
      <c r="AB8" s="19">
        <f>IF(AB12&lt;&gt;0,IF(AC8&lt;&gt;0,SUM(AC8/AB12),0),0)</f>
        <v>0</v>
      </c>
      <c r="AC8" s="183">
        <f>SUM(P8:AA8)</f>
        <v>0</v>
      </c>
      <c r="AD8" s="372" t="s">
        <v>47</v>
      </c>
      <c r="AE8" s="372"/>
      <c r="AF8" s="9"/>
      <c r="AG8" s="15" t="s">
        <v>49</v>
      </c>
      <c r="AH8" s="49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47">
        <f>IF(SUM(AU8)&lt;&gt;0,IF(SUM(AB12)&lt;&gt;0,SUM(AU8/AB12),0),0)</f>
        <v>0</v>
      </c>
      <c r="AU8" s="47">
        <f t="shared" si="2"/>
        <v>0</v>
      </c>
    </row>
    <row r="9" spans="2:47" ht="18" customHeight="1">
      <c r="B9" s="373"/>
      <c r="C9" s="374"/>
      <c r="D9" s="366">
        <f>Default!C11</f>
        <v>0</v>
      </c>
      <c r="E9" s="367"/>
      <c r="F9" s="367"/>
      <c r="G9" s="367"/>
      <c r="H9" s="367"/>
      <c r="I9" s="368"/>
      <c r="N9" s="370"/>
      <c r="O9" s="22" t="s">
        <v>52</v>
      </c>
      <c r="P9" s="49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184">
        <f>IF(AB12&lt;&gt;0,IF(AC9&lt;&gt;0,SUM(AC9/AB12),0),0)</f>
        <v>0</v>
      </c>
      <c r="AC9" s="183">
        <f>SUM(P9:AA9)</f>
        <v>0</v>
      </c>
      <c r="AD9" s="44">
        <v>1</v>
      </c>
      <c r="AE9" s="44">
        <v>1</v>
      </c>
      <c r="AF9" s="9"/>
      <c r="AG9" s="15" t="s">
        <v>4</v>
      </c>
      <c r="AH9" s="49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47">
        <f>IF(SUM(AU9)&lt;&gt;0,IF(SUM(AB12)&lt;&gt;0,SUM(AU9/AB12),0),0)</f>
        <v>0</v>
      </c>
      <c r="AU9" s="47">
        <f t="shared" si="2"/>
        <v>0</v>
      </c>
    </row>
    <row r="10" spans="2:47" ht="12.75">
      <c r="B10" s="375" t="s">
        <v>44</v>
      </c>
      <c r="C10" s="375"/>
      <c r="D10" s="376"/>
      <c r="E10" s="376"/>
      <c r="F10" s="376"/>
      <c r="G10" s="376"/>
      <c r="H10" s="376"/>
      <c r="I10" s="376"/>
      <c r="N10" s="370"/>
      <c r="O10" s="22" t="s">
        <v>53</v>
      </c>
      <c r="P10" s="51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20">
        <f>IF(AB12&lt;&gt;0,IF(AC10&lt;&gt;0,SUM(AC10/AB12),0),0)</f>
        <v>0</v>
      </c>
      <c r="AC10" s="21">
        <f>SUM(P10:AA10)</f>
        <v>0</v>
      </c>
      <c r="AD10" s="23" t="s">
        <v>57</v>
      </c>
      <c r="AE10" s="23" t="s">
        <v>50</v>
      </c>
      <c r="AF10" s="9"/>
      <c r="AG10" s="15" t="s">
        <v>5</v>
      </c>
      <c r="AH10" s="49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47">
        <f>IF(SUM(AU10)&lt;&gt;0,IF(SUM(AB12)&lt;&gt;0,SUM(AU10/AB12),0),0)</f>
        <v>0</v>
      </c>
      <c r="AU10" s="47">
        <f t="shared" si="2"/>
        <v>0</v>
      </c>
    </row>
    <row r="11" spans="2:47" ht="12.75">
      <c r="B11" s="24" t="s">
        <v>17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6</v>
      </c>
      <c r="H11" s="24" t="s">
        <v>15</v>
      </c>
      <c r="I11" s="24" t="s">
        <v>16</v>
      </c>
      <c r="L11" s="25"/>
      <c r="M11" s="25"/>
      <c r="N11" s="371"/>
      <c r="O11" s="26" t="s">
        <v>54</v>
      </c>
      <c r="P11" s="51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20">
        <f>IF(AB12&lt;&gt;0,IF(AC11&lt;&gt;0,SUM(AC11/AB12),0),0)</f>
        <v>0</v>
      </c>
      <c r="AC11" s="21">
        <f>SUM(P11:AA11)</f>
        <v>0</v>
      </c>
      <c r="AD11" s="23" t="s">
        <v>56</v>
      </c>
      <c r="AE11" s="23" t="s">
        <v>48</v>
      </c>
      <c r="AF11" s="9"/>
      <c r="AG11" s="15" t="s">
        <v>60</v>
      </c>
      <c r="AH11" s="49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47">
        <f>IF(SUM(AU11)&lt;&gt;0,IF(SUM(AB12)&lt;&gt;0,SUM(AU11/AB12),0),0)</f>
        <v>0</v>
      </c>
      <c r="AU11" s="47">
        <f t="shared" si="2"/>
        <v>0</v>
      </c>
    </row>
    <row r="12" spans="2:47" ht="12.75">
      <c r="B12" s="27" t="s">
        <v>9</v>
      </c>
      <c r="C12" s="28">
        <f>IF(AC13&lt;&gt;0,IF(AC14&lt;&gt;0,SUM(AC14/AC13),0),0)</f>
        <v>0</v>
      </c>
      <c r="D12" s="28">
        <f>IF(AC13&lt;&gt;0,IF(AC15&lt;&gt;0,SUM(AC15/AC13),0),0)</f>
        <v>0</v>
      </c>
      <c r="E12" s="28">
        <f>IF(AC13&lt;&gt;0,IF(AC16&lt;&gt;0,SUM(AC16/AC13),0),0)</f>
        <v>0</v>
      </c>
      <c r="F12" s="28">
        <f>IF(AC13&lt;&gt;0,IF(AC17&lt;&gt;0,SUM(AC17/AC13),0),0)</f>
        <v>0</v>
      </c>
      <c r="G12" s="28">
        <f>IF(AC13&lt;&gt;0,IF(AC18&lt;&gt;0,SUM(AC18/AC13),0),0)</f>
        <v>0</v>
      </c>
      <c r="H12" s="28">
        <f>IF(AC13&lt;&gt;0,IF(AC19&lt;&gt;0,SUM(AC19/AC13),0),0)</f>
        <v>0</v>
      </c>
      <c r="I12" s="28">
        <f>IF(AC13&lt;&gt;0,IF(AC20&lt;&gt;0,SUM(AC20/AC13),0),0)</f>
        <v>0</v>
      </c>
      <c r="N12" s="360" t="s">
        <v>170</v>
      </c>
      <c r="O12" s="361"/>
      <c r="P12" s="173">
        <f>IF(SUM(P8:P11)+SUM(P13:P20)&lt;&gt;0,1,0)</f>
        <v>0</v>
      </c>
      <c r="Q12" s="173">
        <f aca="true" t="shared" si="4" ref="Q12:AA12">IF(SUM(Q8:Q11)+SUM(Q13:Q20)&lt;&gt;0,1,0)</f>
        <v>0</v>
      </c>
      <c r="R12" s="173">
        <f t="shared" si="4"/>
        <v>0</v>
      </c>
      <c r="S12" s="173">
        <f t="shared" si="4"/>
        <v>0</v>
      </c>
      <c r="T12" s="173">
        <f t="shared" si="4"/>
        <v>0</v>
      </c>
      <c r="U12" s="173">
        <f t="shared" si="4"/>
        <v>0</v>
      </c>
      <c r="V12" s="173">
        <f t="shared" si="4"/>
        <v>0</v>
      </c>
      <c r="W12" s="173">
        <f t="shared" si="4"/>
        <v>0</v>
      </c>
      <c r="X12" s="173">
        <f t="shared" si="4"/>
        <v>0</v>
      </c>
      <c r="Y12" s="173">
        <f t="shared" si="4"/>
        <v>0</v>
      </c>
      <c r="Z12" s="173">
        <f t="shared" si="4"/>
        <v>0</v>
      </c>
      <c r="AA12" s="173">
        <f t="shared" si="4"/>
        <v>0</v>
      </c>
      <c r="AB12" s="173">
        <f>SUM(P12:AA12)</f>
        <v>0</v>
      </c>
      <c r="AC12" s="176" t="s">
        <v>39</v>
      </c>
      <c r="AD12" s="23" t="s">
        <v>55</v>
      </c>
      <c r="AE12" s="23" t="s">
        <v>49</v>
      </c>
      <c r="AG12" s="15" t="s">
        <v>7</v>
      </c>
      <c r="AH12" s="49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47">
        <f>IF(SUM(AU12)&lt;&gt;0,IF(SUM(AB12)&lt;&gt;0,SUM(AU12/AB12),0),0)</f>
        <v>0</v>
      </c>
      <c r="AU12" s="47">
        <f t="shared" si="2"/>
        <v>0</v>
      </c>
    </row>
    <row r="13" spans="2:47" ht="12.75">
      <c r="B13" s="29"/>
      <c r="C13" s="30"/>
      <c r="D13" s="30"/>
      <c r="E13" s="30"/>
      <c r="F13" s="30"/>
      <c r="G13" s="30"/>
      <c r="H13" s="30"/>
      <c r="I13" s="31"/>
      <c r="N13" s="362" t="s">
        <v>61</v>
      </c>
      <c r="O13" s="32" t="s">
        <v>66</v>
      </c>
      <c r="P13" s="21">
        <f>SUM(P14:P20)</f>
        <v>0</v>
      </c>
      <c r="Q13" s="21">
        <f aca="true" t="shared" si="5" ref="Q13:AA13">SUM(Q14:Q20)</f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21">
        <f t="shared" si="5"/>
        <v>0</v>
      </c>
      <c r="AA13" s="21">
        <f t="shared" si="5"/>
        <v>0</v>
      </c>
      <c r="AB13" s="20">
        <f>IF(AB12&lt;&gt;0,IF(AC13&lt;&gt;0,SUM(AC13/AB12),0),0)</f>
        <v>0</v>
      </c>
      <c r="AC13" s="21">
        <f>SUM(P13:AA13)</f>
        <v>0</v>
      </c>
      <c r="AD13" s="33"/>
      <c r="AE13" s="23" t="s">
        <v>4</v>
      </c>
      <c r="AG13" s="34" t="s">
        <v>8</v>
      </c>
      <c r="AH13" s="49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47">
        <f>IF(SUM(AU13)&lt;&gt;0,IF(SUM(AB12)&lt;&gt;0,SUM(AU13/AB12),0),0)</f>
        <v>0</v>
      </c>
      <c r="AU13" s="47">
        <f t="shared" si="2"/>
        <v>0</v>
      </c>
    </row>
    <row r="14" spans="2:47" ht="12.75">
      <c r="B14" s="33"/>
      <c r="C14" s="35"/>
      <c r="D14" s="35"/>
      <c r="E14" s="35"/>
      <c r="F14" s="35"/>
      <c r="G14" s="35"/>
      <c r="H14" s="35"/>
      <c r="I14" s="36"/>
      <c r="N14" s="363"/>
      <c r="O14" s="37" t="s">
        <v>11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20">
        <f>IF(AB12&lt;&gt;0,IF(AC14&lt;&gt;0,SUM(AC14/AB12),0),0)</f>
        <v>0</v>
      </c>
      <c r="AC14" s="21">
        <f aca="true" t="shared" si="6" ref="AC14:AC20">SUM(P14:AA14)</f>
        <v>0</v>
      </c>
      <c r="AD14" s="33"/>
      <c r="AE14" s="23" t="s">
        <v>5</v>
      </c>
      <c r="AG14" s="386" t="s">
        <v>64</v>
      </c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8"/>
    </row>
    <row r="15" spans="2:47" ht="12.75">
      <c r="B15" s="33"/>
      <c r="C15" s="35"/>
      <c r="D15" s="35"/>
      <c r="E15" s="35"/>
      <c r="F15" s="35"/>
      <c r="G15" s="35"/>
      <c r="H15" s="35"/>
      <c r="I15" s="36"/>
      <c r="N15" s="363"/>
      <c r="O15" s="37" t="s">
        <v>12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20">
        <f>IF(AB12&lt;&gt;0,IF(AC15&lt;&gt;0,SUM(AC15/AB12),0),0)</f>
        <v>0</v>
      </c>
      <c r="AC15" s="21">
        <f t="shared" si="6"/>
        <v>0</v>
      </c>
      <c r="AD15" s="33"/>
      <c r="AE15" s="23" t="s">
        <v>60</v>
      </c>
      <c r="AG15" s="10" t="s">
        <v>50</v>
      </c>
      <c r="AH15" s="20">
        <f>SUM(AH16:AH22)</f>
        <v>0</v>
      </c>
      <c r="AI15" s="20">
        <f aca="true" t="shared" si="7" ref="AI15:AS15">SUM(AI16:AI22)</f>
        <v>0</v>
      </c>
      <c r="AJ15" s="20">
        <f t="shared" si="7"/>
        <v>0</v>
      </c>
      <c r="AK15" s="20">
        <f t="shared" si="7"/>
        <v>0</v>
      </c>
      <c r="AL15" s="20">
        <f t="shared" si="7"/>
        <v>0</v>
      </c>
      <c r="AM15" s="20">
        <f t="shared" si="7"/>
        <v>0</v>
      </c>
      <c r="AN15" s="20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47">
        <f>IF(SUM(AU15)&lt;&gt;0,IF(SUM(AB12)&lt;&gt;0,SUM(AU15/AB12),0),0)</f>
        <v>0</v>
      </c>
      <c r="AU15" s="47">
        <f>SUM(AH15:AS15)</f>
        <v>0</v>
      </c>
    </row>
    <row r="16" spans="2:47" ht="12.75">
      <c r="B16" s="33"/>
      <c r="C16" s="35"/>
      <c r="D16" s="35"/>
      <c r="E16" s="35"/>
      <c r="F16" s="35"/>
      <c r="G16" s="35"/>
      <c r="H16" s="35"/>
      <c r="I16" s="36"/>
      <c r="N16" s="363"/>
      <c r="O16" s="37" t="s">
        <v>13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20">
        <f>IF(AB12&lt;&gt;0,IF(AC16&lt;&gt;0,SUM(AC16/AB12),0),0)</f>
        <v>0</v>
      </c>
      <c r="AC16" s="21">
        <f t="shared" si="6"/>
        <v>0</v>
      </c>
      <c r="AD16" s="33"/>
      <c r="AE16" s="23" t="s">
        <v>7</v>
      </c>
      <c r="AG16" s="15" t="s">
        <v>48</v>
      </c>
      <c r="AH16" s="49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47">
        <f>IF(SUM(AU16)&lt;&gt;0,IF(SUM(AB12)&lt;&gt;0,SUM(AU16/AB12),0),0)</f>
        <v>0</v>
      </c>
      <c r="AU16" s="47">
        <f aca="true" t="shared" si="8" ref="AU16:AU22">SUM(AH16:AS16)</f>
        <v>0</v>
      </c>
    </row>
    <row r="17" spans="2:47" ht="12.75">
      <c r="B17" s="33"/>
      <c r="C17" s="35"/>
      <c r="D17" s="35"/>
      <c r="E17" s="35"/>
      <c r="F17" s="35"/>
      <c r="G17" s="35"/>
      <c r="H17" s="35"/>
      <c r="I17" s="36"/>
      <c r="N17" s="363"/>
      <c r="O17" s="37" t="s">
        <v>14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20">
        <f>IF(AB12&lt;&gt;0,IF(AC17&lt;&gt;0,SUM(AC17/AB12),0),0)</f>
        <v>0</v>
      </c>
      <c r="AC17" s="21">
        <f t="shared" si="6"/>
        <v>0</v>
      </c>
      <c r="AD17" s="33"/>
      <c r="AE17" s="23" t="s">
        <v>51</v>
      </c>
      <c r="AG17" s="15" t="s">
        <v>49</v>
      </c>
      <c r="AH17" s="49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47">
        <f>IF(SUM(AU17)&lt;&gt;0,IF(SUM(AB12)&lt;&gt;0,SUM(AU17/AB12),0),0)</f>
        <v>0</v>
      </c>
      <c r="AU17" s="47">
        <f t="shared" si="8"/>
        <v>0</v>
      </c>
    </row>
    <row r="18" spans="2:47" ht="12.75">
      <c r="B18" s="33"/>
      <c r="C18" s="35"/>
      <c r="D18" s="35"/>
      <c r="E18" s="35"/>
      <c r="F18" s="35"/>
      <c r="G18" s="35"/>
      <c r="H18" s="35"/>
      <c r="I18" s="36"/>
      <c r="N18" s="363"/>
      <c r="O18" s="37" t="s">
        <v>6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20">
        <f>IF(AB12&lt;&gt;0,IF(AC18&lt;&gt;0,SUM(AC18/AB12),0),0)</f>
        <v>0</v>
      </c>
      <c r="AC18" s="21">
        <f t="shared" si="6"/>
        <v>0</v>
      </c>
      <c r="AD18" s="33"/>
      <c r="AE18" s="36"/>
      <c r="AG18" s="15" t="s">
        <v>4</v>
      </c>
      <c r="AH18" s="49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47">
        <f>IF(SUM(AU18)&lt;&gt;0,IF(SUM(AB12)&lt;&gt;0,SUM(AU18/AB12),0),0)</f>
        <v>0</v>
      </c>
      <c r="AU18" s="47">
        <f t="shared" si="8"/>
        <v>0</v>
      </c>
    </row>
    <row r="19" spans="2:47" ht="12.75">
      <c r="B19" s="33"/>
      <c r="C19" s="35"/>
      <c r="D19" s="35"/>
      <c r="E19" s="35"/>
      <c r="F19" s="35"/>
      <c r="G19" s="35"/>
      <c r="H19" s="35"/>
      <c r="I19" s="36"/>
      <c r="N19" s="363"/>
      <c r="O19" s="37" t="s">
        <v>15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20">
        <f>IF(AB12&lt;&gt;0,IF(AC19&lt;&gt;0,SUM(AC19/AB12),0),0)</f>
        <v>0</v>
      </c>
      <c r="AC19" s="21">
        <f t="shared" si="6"/>
        <v>0</v>
      </c>
      <c r="AD19" s="365" t="s">
        <v>69</v>
      </c>
      <c r="AE19" s="365"/>
      <c r="AG19" s="15" t="s">
        <v>5</v>
      </c>
      <c r="AH19" s="49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47">
        <f>IF(SUM(AU19)&lt;&gt;0,IF(SUM(AB12)&lt;&gt;0,SUM(AU19/AB12),0),0)</f>
        <v>0</v>
      </c>
      <c r="AU19" s="47">
        <f t="shared" si="8"/>
        <v>0</v>
      </c>
    </row>
    <row r="20" spans="2:47" ht="12.75">
      <c r="B20" s="38"/>
      <c r="C20" s="39"/>
      <c r="D20" s="39"/>
      <c r="E20" s="39"/>
      <c r="F20" s="39"/>
      <c r="G20" s="39"/>
      <c r="H20" s="39"/>
      <c r="I20" s="40"/>
      <c r="N20" s="364"/>
      <c r="O20" s="41" t="s">
        <v>16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20">
        <f>IF(AB12&lt;&gt;0,IF(AC20&lt;&gt;0,SUM(AC20/AB12),0),0)</f>
        <v>0</v>
      </c>
      <c r="AC20" s="21">
        <f t="shared" si="6"/>
        <v>0</v>
      </c>
      <c r="AD20" s="42" t="str">
        <f>IF(AD9=1,AD10,IF(AD9=2,AD11,IF(AD9=3,AD12)))</f>
        <v>$ Value</v>
      </c>
      <c r="AE20" s="43" t="str">
        <f>IF(AE9=1,AE10,IF(AE9=2,AE11,IF(AE9=3,AE12,IF(AE9=4,AE13,IF(AE9=5,AE14,IF(AE9=6,AE15,IF(AE9=7,AE16,IF(AE9=8,AE17))))))))</f>
        <v>Complex Values</v>
      </c>
      <c r="AG20" s="15" t="s">
        <v>60</v>
      </c>
      <c r="AH20" s="49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47">
        <f>IF(SUM(AU20)&lt;&gt;0,IF(SUM(AB12)&lt;&gt;0,SUM(AU20/AB12),0),0)</f>
        <v>0</v>
      </c>
      <c r="AU20" s="47">
        <f t="shared" si="8"/>
        <v>0</v>
      </c>
    </row>
    <row r="21" spans="16:47" ht="15" customHeight="1">
      <c r="P21" s="8">
        <f aca="true" t="shared" si="9" ref="P21:AA21">P$6</f>
        <v>37987</v>
      </c>
      <c r="Q21" s="8">
        <f t="shared" si="9"/>
        <v>38018</v>
      </c>
      <c r="R21" s="8">
        <f t="shared" si="9"/>
        <v>38047</v>
      </c>
      <c r="S21" s="8">
        <f t="shared" si="9"/>
        <v>38078</v>
      </c>
      <c r="T21" s="8">
        <f t="shared" si="9"/>
        <v>38108</v>
      </c>
      <c r="U21" s="8">
        <f t="shared" si="9"/>
        <v>38139</v>
      </c>
      <c r="V21" s="8">
        <f t="shared" si="9"/>
        <v>38169</v>
      </c>
      <c r="W21" s="8">
        <f t="shared" si="9"/>
        <v>38200</v>
      </c>
      <c r="X21" s="8">
        <f t="shared" si="9"/>
        <v>38231</v>
      </c>
      <c r="Y21" s="8">
        <f t="shared" si="9"/>
        <v>38261</v>
      </c>
      <c r="Z21" s="8">
        <f t="shared" si="9"/>
        <v>38292</v>
      </c>
      <c r="AA21" s="8">
        <f t="shared" si="9"/>
        <v>38322</v>
      </c>
      <c r="AG21" s="15" t="s">
        <v>7</v>
      </c>
      <c r="AH21" s="49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47">
        <f>IF(SUM(AU21)&lt;&gt;0,IF(SUM(AB12)&lt;&gt;0,SUM(AU21/AB12),0),0)</f>
        <v>0</v>
      </c>
      <c r="AU21" s="47">
        <f t="shared" si="8"/>
        <v>0</v>
      </c>
    </row>
    <row r="22" spans="1:47" ht="18" customHeight="1">
      <c r="A22" s="45" t="s">
        <v>45</v>
      </c>
      <c r="B22" s="11" t="s">
        <v>68</v>
      </c>
      <c r="C22" s="377">
        <f>LEFT(Default!B12,25)</f>
      </c>
      <c r="D22" s="378"/>
      <c r="E22" s="379"/>
      <c r="F22" s="12" t="s">
        <v>0</v>
      </c>
      <c r="G22" s="380">
        <f>IF(AE24=1,SUM(AC28),IF(AE24=2,SUM(AC29),IF(AE24=3,SUM(AC30),IF(AE24=4,SUM(AC31),IF(AE24=5,SUM(AC32),IF(AE24=6,SUM(AC33),IF(AE24=7,SUM(AC34),SUM(AC35))))))))</f>
        <v>0</v>
      </c>
      <c r="H22" s="381"/>
      <c r="I22" s="13"/>
      <c r="N22" s="382" t="s">
        <v>169</v>
      </c>
      <c r="O22" s="383"/>
      <c r="P22" s="175">
        <f>SUM(AB23)</f>
        <v>0</v>
      </c>
      <c r="Q22" s="175">
        <f>SUM(AB23)</f>
        <v>0</v>
      </c>
      <c r="R22" s="175">
        <f>SUM(AB23)</f>
        <v>0</v>
      </c>
      <c r="S22" s="175">
        <f>SUM(AB23)</f>
        <v>0</v>
      </c>
      <c r="T22" s="175">
        <f>SUM(AB23)</f>
        <v>0</v>
      </c>
      <c r="U22" s="175">
        <f>SUM(AB23)</f>
        <v>0</v>
      </c>
      <c r="V22" s="175">
        <f>SUM(AB23)</f>
        <v>0</v>
      </c>
      <c r="W22" s="175">
        <f>SUM(AB23)</f>
        <v>0</v>
      </c>
      <c r="X22" s="175">
        <f>SUM(AB23)</f>
        <v>0</v>
      </c>
      <c r="Y22" s="175">
        <f>SUM(AB23)</f>
        <v>0</v>
      </c>
      <c r="Z22" s="175">
        <f>SUM(AB23)</f>
        <v>0</v>
      </c>
      <c r="AA22" s="175">
        <f>SUM(AB23)</f>
        <v>0</v>
      </c>
      <c r="AB22" s="46" t="str">
        <f>AB$7</f>
        <v>AVERAGE</v>
      </c>
      <c r="AC22" s="46" t="str">
        <f>AC$7</f>
        <v>TOTALS</v>
      </c>
      <c r="AF22" s="9"/>
      <c r="AG22" s="34" t="s">
        <v>8</v>
      </c>
      <c r="AH22" s="49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47">
        <f>IF(SUM(AU22)&lt;&gt;0,IF(SUM(AB12)&lt;&gt;0,SUM(AU22/AB12),0),0)</f>
        <v>0</v>
      </c>
      <c r="AU22" s="47">
        <f t="shared" si="8"/>
        <v>0</v>
      </c>
    </row>
    <row r="23" spans="2:32" ht="15" customHeight="1">
      <c r="B23" s="16" t="s">
        <v>10</v>
      </c>
      <c r="C23" s="17"/>
      <c r="D23" s="366">
        <f>Default!C13</f>
        <v>0</v>
      </c>
      <c r="E23" s="367"/>
      <c r="F23" s="367"/>
      <c r="G23" s="367"/>
      <c r="H23" s="367"/>
      <c r="I23" s="368"/>
      <c r="N23" s="369" t="s">
        <v>62</v>
      </c>
      <c r="O23" s="18" t="s">
        <v>63</v>
      </c>
      <c r="P23" s="14">
        <f>IF(P24=0,0,IF($AD24=1,SUM(P24),IF(P26=0,0,IF($AD24=2,SUM((P24/P26)*100),IF(P25=0,0,IF($AD24=3,SUM((P24/P25)*100),0))))))</f>
        <v>0</v>
      </c>
      <c r="Q23" s="19">
        <f aca="true" t="shared" si="10" ref="Q23:AA23">IF(Q24=0,0,IF($AD24=1,SUM(Q24),IF(Q26=0,0,IF($AD24=2,SUM((Q24/Q26)*100),IF(Q25=0,0,IF($AD24=3,SUM((Q24/Q25)*100),0))))))</f>
        <v>0</v>
      </c>
      <c r="R23" s="19">
        <f t="shared" si="10"/>
        <v>0</v>
      </c>
      <c r="S23" s="19">
        <f t="shared" si="10"/>
        <v>0</v>
      </c>
      <c r="T23" s="19">
        <f t="shared" si="10"/>
        <v>0</v>
      </c>
      <c r="U23" s="19">
        <f t="shared" si="10"/>
        <v>0</v>
      </c>
      <c r="V23" s="19">
        <f t="shared" si="10"/>
        <v>0</v>
      </c>
      <c r="W23" s="19">
        <f t="shared" si="10"/>
        <v>0</v>
      </c>
      <c r="X23" s="19">
        <f t="shared" si="10"/>
        <v>0</v>
      </c>
      <c r="Y23" s="19">
        <f t="shared" si="10"/>
        <v>0</v>
      </c>
      <c r="Z23" s="19">
        <f t="shared" si="10"/>
        <v>0</v>
      </c>
      <c r="AA23" s="19">
        <f t="shared" si="10"/>
        <v>0</v>
      </c>
      <c r="AB23" s="14">
        <f>IF(AB27&lt;&gt;0,IF(AC23&lt;&gt;0,SUM(AC23/AB27),0),0)</f>
        <v>0</v>
      </c>
      <c r="AC23" s="183">
        <f>SUM(P23:AA23)</f>
        <v>0</v>
      </c>
      <c r="AD23" s="372" t="s">
        <v>47</v>
      </c>
      <c r="AE23" s="372"/>
      <c r="AF23" s="9"/>
    </row>
    <row r="24" spans="2:33" ht="18" customHeight="1">
      <c r="B24" s="373"/>
      <c r="C24" s="374"/>
      <c r="D24" s="366">
        <f>Default!C14</f>
        <v>0</v>
      </c>
      <c r="E24" s="367"/>
      <c r="F24" s="367"/>
      <c r="G24" s="367"/>
      <c r="H24" s="367"/>
      <c r="I24" s="368"/>
      <c r="N24" s="370"/>
      <c r="O24" s="22" t="s">
        <v>52</v>
      </c>
      <c r="P24" s="49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184">
        <f>IF(AB27&lt;&gt;0,IF(AC24&lt;&gt;0,SUM(AC24/AB27),0),0)</f>
        <v>0</v>
      </c>
      <c r="AC24" s="183">
        <f>SUM(P24:AA24)</f>
        <v>0</v>
      </c>
      <c r="AD24" s="44">
        <v>1</v>
      </c>
      <c r="AE24" s="44">
        <v>1</v>
      </c>
      <c r="AF24" s="9"/>
      <c r="AG24" s="54" t="s">
        <v>91</v>
      </c>
    </row>
    <row r="25" spans="2:36" ht="12.75">
      <c r="B25" s="375" t="s">
        <v>44</v>
      </c>
      <c r="C25" s="375"/>
      <c r="D25" s="376"/>
      <c r="E25" s="376"/>
      <c r="F25" s="376"/>
      <c r="G25" s="376"/>
      <c r="H25" s="376"/>
      <c r="I25" s="376"/>
      <c r="N25" s="370"/>
      <c r="O25" s="22" t="s">
        <v>53</v>
      </c>
      <c r="P25" s="51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20">
        <f>IF(AB27&lt;&gt;0,IF(AC25&lt;&gt;0,SUM(AC25/AB27),0),0)</f>
        <v>0</v>
      </c>
      <c r="AC25" s="21">
        <f>SUM(P25:AA25)</f>
        <v>0</v>
      </c>
      <c r="AD25" s="23" t="s">
        <v>57</v>
      </c>
      <c r="AE25" s="23" t="s">
        <v>50</v>
      </c>
      <c r="AF25" s="9"/>
      <c r="AG25" s="389">
        <f>IF(Default!B9&lt;&gt;"",Default!B9,"")</f>
      </c>
      <c r="AH25" s="389"/>
      <c r="AI25" s="389"/>
      <c r="AJ25" s="55">
        <v>1</v>
      </c>
    </row>
    <row r="26" spans="2:35" ht="12.75">
      <c r="B26" s="24" t="s">
        <v>17</v>
      </c>
      <c r="C26" s="24" t="s">
        <v>11</v>
      </c>
      <c r="D26" s="24" t="s">
        <v>12</v>
      </c>
      <c r="E26" s="24" t="s">
        <v>13</v>
      </c>
      <c r="F26" s="24" t="s">
        <v>14</v>
      </c>
      <c r="G26" s="24" t="s">
        <v>6</v>
      </c>
      <c r="H26" s="24" t="s">
        <v>15</v>
      </c>
      <c r="I26" s="24" t="s">
        <v>16</v>
      </c>
      <c r="L26" s="25"/>
      <c r="M26" s="25"/>
      <c r="N26" s="371"/>
      <c r="O26" s="26" t="s">
        <v>54</v>
      </c>
      <c r="P26" s="51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20">
        <f>IF(AB27&lt;&gt;0,IF(AC26&lt;&gt;0,SUM(AC26/AB27),0),0)</f>
        <v>0</v>
      </c>
      <c r="AC26" s="21">
        <f>SUM(P26:AA26)</f>
        <v>0</v>
      </c>
      <c r="AD26" s="23" t="s">
        <v>56</v>
      </c>
      <c r="AE26" s="23" t="s">
        <v>48</v>
      </c>
      <c r="AF26" s="9"/>
      <c r="AG26" s="389">
        <f>IF(Default!B12&lt;&gt;"",Default!B12,"")</f>
      </c>
      <c r="AH26" s="389"/>
      <c r="AI26" s="389"/>
    </row>
    <row r="27" spans="2:35" ht="12.75">
      <c r="B27" s="27" t="s">
        <v>9</v>
      </c>
      <c r="C27" s="28">
        <f>IF(AC28&lt;&gt;0,IF(AC29&lt;&gt;0,SUM(AC29/AC28),0),0)</f>
        <v>0</v>
      </c>
      <c r="D27" s="28">
        <f>IF(AC28&lt;&gt;0,IF(AC30&lt;&gt;0,SUM(AC30/AC28),0),0)</f>
        <v>0</v>
      </c>
      <c r="E27" s="28">
        <f>IF(AC28&lt;&gt;0,IF(AC31&lt;&gt;0,SUM(AC31/AC28),0),0)</f>
        <v>0</v>
      </c>
      <c r="F27" s="28">
        <f>IF(AC28&lt;&gt;0,IF(AC32&lt;&gt;0,SUM(AC32/AC28),0),0)</f>
        <v>0</v>
      </c>
      <c r="G27" s="28">
        <f>IF(AC28&lt;&gt;0,IF(AC33&lt;&gt;0,SUM(AC33/AC28),0),0)</f>
        <v>0</v>
      </c>
      <c r="H27" s="28">
        <f>IF(AC28&lt;&gt;0,IF(AC34&lt;&gt;0,SUM(AC34/AC28),0),0)</f>
        <v>0</v>
      </c>
      <c r="I27" s="28">
        <f>IF(AC28&lt;&gt;0,IF(AC35&lt;&gt;0,SUM(AC35/AC28),0),0)</f>
        <v>0</v>
      </c>
      <c r="N27" s="360" t="s">
        <v>170</v>
      </c>
      <c r="O27" s="361"/>
      <c r="P27" s="173">
        <f aca="true" t="shared" si="11" ref="P27:AA27">IF(SUM(P23:P26)+SUM(P28:P35)&lt;&gt;0,1,0)</f>
        <v>0</v>
      </c>
      <c r="Q27" s="173">
        <f t="shared" si="11"/>
        <v>0</v>
      </c>
      <c r="R27" s="173">
        <f t="shared" si="11"/>
        <v>0</v>
      </c>
      <c r="S27" s="173">
        <f t="shared" si="11"/>
        <v>0</v>
      </c>
      <c r="T27" s="173">
        <f t="shared" si="11"/>
        <v>0</v>
      </c>
      <c r="U27" s="173">
        <f t="shared" si="11"/>
        <v>0</v>
      </c>
      <c r="V27" s="173">
        <f t="shared" si="11"/>
        <v>0</v>
      </c>
      <c r="W27" s="173">
        <f t="shared" si="11"/>
        <v>0</v>
      </c>
      <c r="X27" s="173">
        <f t="shared" si="11"/>
        <v>0</v>
      </c>
      <c r="Y27" s="173">
        <f t="shared" si="11"/>
        <v>0</v>
      </c>
      <c r="Z27" s="173">
        <f t="shared" si="11"/>
        <v>0</v>
      </c>
      <c r="AA27" s="173">
        <f t="shared" si="11"/>
        <v>0</v>
      </c>
      <c r="AB27" s="173">
        <f>SUM(P27:AA27)</f>
        <v>0</v>
      </c>
      <c r="AC27" s="176" t="s">
        <v>39</v>
      </c>
      <c r="AD27" s="23" t="s">
        <v>55</v>
      </c>
      <c r="AE27" s="23" t="s">
        <v>49</v>
      </c>
      <c r="AG27" s="389">
        <f>IF(Default!B15&lt;&gt;"",Default!B15,"")</f>
      </c>
      <c r="AH27" s="389"/>
      <c r="AI27" s="389"/>
    </row>
    <row r="28" spans="2:35" ht="12.75">
      <c r="B28" s="29"/>
      <c r="C28" s="30"/>
      <c r="D28" s="30"/>
      <c r="E28" s="30"/>
      <c r="F28" s="30"/>
      <c r="G28" s="30"/>
      <c r="H28" s="30"/>
      <c r="I28" s="31"/>
      <c r="N28" s="362" t="s">
        <v>61</v>
      </c>
      <c r="O28" s="32" t="s">
        <v>66</v>
      </c>
      <c r="P28" s="21">
        <f>SUM(P29:P35)</f>
        <v>0</v>
      </c>
      <c r="Q28" s="21">
        <f aca="true" t="shared" si="12" ref="Q28:AA28">SUM(Q29:Q35)</f>
        <v>0</v>
      </c>
      <c r="R28" s="21">
        <f t="shared" si="12"/>
        <v>0</v>
      </c>
      <c r="S28" s="21">
        <f t="shared" si="12"/>
        <v>0</v>
      </c>
      <c r="T28" s="21">
        <f t="shared" si="12"/>
        <v>0</v>
      </c>
      <c r="U28" s="21">
        <f t="shared" si="12"/>
        <v>0</v>
      </c>
      <c r="V28" s="21">
        <f t="shared" si="12"/>
        <v>0</v>
      </c>
      <c r="W28" s="21">
        <f t="shared" si="12"/>
        <v>0</v>
      </c>
      <c r="X28" s="21">
        <f t="shared" si="12"/>
        <v>0</v>
      </c>
      <c r="Y28" s="21">
        <f t="shared" si="12"/>
        <v>0</v>
      </c>
      <c r="Z28" s="21">
        <f t="shared" si="12"/>
        <v>0</v>
      </c>
      <c r="AA28" s="21">
        <f t="shared" si="12"/>
        <v>0</v>
      </c>
      <c r="AB28" s="20">
        <f>IF(AB27&lt;&gt;0,IF(AC28&lt;&gt;0,SUM(AC28/AB27),0),0)</f>
        <v>0</v>
      </c>
      <c r="AC28" s="21">
        <f>SUM(P28:AA28)</f>
        <v>0</v>
      </c>
      <c r="AD28" s="33"/>
      <c r="AE28" s="23" t="s">
        <v>4</v>
      </c>
      <c r="AG28" s="389">
        <f>IF(Default!B18&lt;&gt;"",Default!B18,"")</f>
      </c>
      <c r="AH28" s="389"/>
      <c r="AI28" s="389"/>
    </row>
    <row r="29" spans="2:35" ht="12.75">
      <c r="B29" s="33"/>
      <c r="C29" s="35"/>
      <c r="D29" s="35"/>
      <c r="E29" s="35"/>
      <c r="F29" s="35"/>
      <c r="G29" s="35"/>
      <c r="H29" s="35"/>
      <c r="I29" s="36"/>
      <c r="N29" s="363"/>
      <c r="O29" s="37" t="s">
        <v>11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20">
        <f>IF(AB27&lt;&gt;0,IF(AC29&lt;&gt;0,SUM(AC29/AB27),0),0)</f>
        <v>0</v>
      </c>
      <c r="AC29" s="21">
        <f aca="true" t="shared" si="13" ref="AC29:AC35">SUM(P29:AA29)</f>
        <v>0</v>
      </c>
      <c r="AD29" s="33"/>
      <c r="AE29" s="23" t="s">
        <v>5</v>
      </c>
      <c r="AG29" s="389">
        <f>IF(Default!B21&lt;&gt;"",Default!B21,"")</f>
      </c>
      <c r="AH29" s="389"/>
      <c r="AI29" s="389"/>
    </row>
    <row r="30" spans="2:35" ht="12.75">
      <c r="B30" s="33"/>
      <c r="C30" s="35"/>
      <c r="D30" s="35"/>
      <c r="E30" s="35"/>
      <c r="F30" s="35"/>
      <c r="G30" s="35"/>
      <c r="H30" s="35"/>
      <c r="I30" s="36"/>
      <c r="N30" s="363"/>
      <c r="O30" s="37" t="s">
        <v>12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20">
        <f>IF(AB27&lt;&gt;0,IF(AC30&lt;&gt;0,SUM(AC30/AB27),0),0)</f>
        <v>0</v>
      </c>
      <c r="AC30" s="21">
        <f t="shared" si="13"/>
        <v>0</v>
      </c>
      <c r="AD30" s="33"/>
      <c r="AE30" s="23" t="s">
        <v>60</v>
      </c>
      <c r="AG30" s="389">
        <f>IF(Default!B24&lt;&gt;"",Default!B24,"")</f>
      </c>
      <c r="AH30" s="389"/>
      <c r="AI30" s="389"/>
    </row>
    <row r="31" spans="2:35" ht="12.75">
      <c r="B31" s="33"/>
      <c r="C31" s="35"/>
      <c r="D31" s="35"/>
      <c r="E31" s="35"/>
      <c r="F31" s="35"/>
      <c r="G31" s="35"/>
      <c r="H31" s="35"/>
      <c r="I31" s="36"/>
      <c r="N31" s="363"/>
      <c r="O31" s="37" t="s">
        <v>13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20">
        <f>IF(AB27&lt;&gt;0,IF(AC31&lt;&gt;0,SUM(AC31/AB27),0),0)</f>
        <v>0</v>
      </c>
      <c r="AC31" s="21">
        <f t="shared" si="13"/>
        <v>0</v>
      </c>
      <c r="AD31" s="33"/>
      <c r="AE31" s="23" t="s">
        <v>7</v>
      </c>
      <c r="AG31" s="389">
        <f>IF(Default!B27&lt;&gt;"",Default!B27,"")</f>
      </c>
      <c r="AH31" s="389"/>
      <c r="AI31" s="389"/>
    </row>
    <row r="32" spans="2:35" ht="12.75">
      <c r="B32" s="33"/>
      <c r="C32" s="35"/>
      <c r="D32" s="35"/>
      <c r="E32" s="35"/>
      <c r="F32" s="35"/>
      <c r="G32" s="35"/>
      <c r="H32" s="35"/>
      <c r="I32" s="36"/>
      <c r="N32" s="363"/>
      <c r="O32" s="37" t="s">
        <v>14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20">
        <f>IF(AB27&lt;&gt;0,IF(AC32&lt;&gt;0,SUM(AC32/AB27),0),0)</f>
        <v>0</v>
      </c>
      <c r="AC32" s="21">
        <f t="shared" si="13"/>
        <v>0</v>
      </c>
      <c r="AD32" s="33"/>
      <c r="AE32" s="23" t="s">
        <v>51</v>
      </c>
      <c r="AG32" s="389">
        <f>IF(Default!B30&lt;&gt;"",Default!B30,"")</f>
      </c>
      <c r="AH32" s="389"/>
      <c r="AI32" s="389"/>
    </row>
    <row r="33" spans="2:35" ht="12.75">
      <c r="B33" s="33"/>
      <c r="C33" s="35"/>
      <c r="D33" s="35"/>
      <c r="E33" s="35"/>
      <c r="F33" s="35"/>
      <c r="G33" s="35"/>
      <c r="H33" s="35"/>
      <c r="I33" s="36"/>
      <c r="N33" s="363"/>
      <c r="O33" s="37" t="s">
        <v>6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20">
        <f>IF(AB27&lt;&gt;0,IF(AC33&lt;&gt;0,SUM(AC33/AB27),0),0)</f>
        <v>0</v>
      </c>
      <c r="AC33" s="21">
        <f t="shared" si="13"/>
        <v>0</v>
      </c>
      <c r="AD33" s="33"/>
      <c r="AE33" s="36"/>
      <c r="AG33" s="389">
        <f>IF(Default!B33&lt;&gt;"",Default!B33,"")</f>
      </c>
      <c r="AH33" s="389"/>
      <c r="AI33" s="389"/>
    </row>
    <row r="34" spans="2:35" ht="12.75">
      <c r="B34" s="33"/>
      <c r="C34" s="35"/>
      <c r="D34" s="35"/>
      <c r="E34" s="35"/>
      <c r="F34" s="35"/>
      <c r="G34" s="35"/>
      <c r="H34" s="35"/>
      <c r="I34" s="36"/>
      <c r="N34" s="363"/>
      <c r="O34" s="37" t="s">
        <v>15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20">
        <f>IF(AB27&lt;&gt;0,IF(AC34&lt;&gt;0,SUM(AC34/AB27),0),0)</f>
        <v>0</v>
      </c>
      <c r="AC34" s="21">
        <f t="shared" si="13"/>
        <v>0</v>
      </c>
      <c r="AD34" s="365" t="s">
        <v>69</v>
      </c>
      <c r="AE34" s="365"/>
      <c r="AG34" s="389">
        <f>IF(Default!B36&lt;&gt;"",Default!B36,"")</f>
      </c>
      <c r="AH34" s="389"/>
      <c r="AI34" s="389"/>
    </row>
    <row r="35" spans="2:35" ht="12.75">
      <c r="B35" s="38"/>
      <c r="C35" s="39"/>
      <c r="D35" s="39"/>
      <c r="E35" s="39"/>
      <c r="F35" s="39"/>
      <c r="G35" s="39"/>
      <c r="H35" s="39"/>
      <c r="I35" s="40"/>
      <c r="N35" s="364"/>
      <c r="O35" s="41" t="s">
        <v>16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20">
        <f>IF(AB27&lt;&gt;0,IF(AC35&lt;&gt;0,SUM(AC35/AB27),0),0)</f>
        <v>0</v>
      </c>
      <c r="AC35" s="21">
        <f t="shared" si="13"/>
        <v>0</v>
      </c>
      <c r="AD35" s="42" t="str">
        <f>IF(AD24=1,AD25,IF(AD24=2,AD26,IF(AD24=3,AD27)))</f>
        <v>$ Value</v>
      </c>
      <c r="AE35" s="43" t="str">
        <f>IF(AE24=1,AE25,IF(AE24=2,AE26,IF(AE24=3,AE27,IF(AE24=4,AE28,IF(AE24=5,AE29,IF(AE24=6,AE30,IF(AE24=7,AE31,IF(AE24=8,AE32))))))))</f>
        <v>Complex Values</v>
      </c>
      <c r="AG35" s="389">
        <f>IF(Default!B39&lt;&gt;"",Default!B39,"")</f>
      </c>
      <c r="AH35" s="389"/>
      <c r="AI35" s="389"/>
    </row>
    <row r="36" spans="16:35" ht="15" customHeight="1">
      <c r="P36" s="8">
        <f aca="true" t="shared" si="14" ref="P36:AA36">P$6</f>
        <v>37987</v>
      </c>
      <c r="Q36" s="8">
        <f t="shared" si="14"/>
        <v>38018</v>
      </c>
      <c r="R36" s="8">
        <f t="shared" si="14"/>
        <v>38047</v>
      </c>
      <c r="S36" s="8">
        <f t="shared" si="14"/>
        <v>38078</v>
      </c>
      <c r="T36" s="8">
        <f t="shared" si="14"/>
        <v>38108</v>
      </c>
      <c r="U36" s="8">
        <f t="shared" si="14"/>
        <v>38139</v>
      </c>
      <c r="V36" s="8">
        <f t="shared" si="14"/>
        <v>38169</v>
      </c>
      <c r="W36" s="8">
        <f t="shared" si="14"/>
        <v>38200</v>
      </c>
      <c r="X36" s="8">
        <f t="shared" si="14"/>
        <v>38231</v>
      </c>
      <c r="Y36" s="8">
        <f t="shared" si="14"/>
        <v>38261</v>
      </c>
      <c r="Z36" s="8">
        <f t="shared" si="14"/>
        <v>38292</v>
      </c>
      <c r="AA36" s="8">
        <f t="shared" si="14"/>
        <v>38322</v>
      </c>
      <c r="AB36" s="8"/>
      <c r="AC36" s="8"/>
      <c r="AG36" s="389">
        <f>IF(Default!B42&lt;&gt;"",Default!B42,"")</f>
      </c>
      <c r="AH36" s="389"/>
      <c r="AI36" s="389"/>
    </row>
    <row r="37" spans="1:35" ht="18" customHeight="1">
      <c r="A37" s="45" t="s">
        <v>46</v>
      </c>
      <c r="B37" s="11" t="s">
        <v>68</v>
      </c>
      <c r="C37" s="377">
        <f>LEFT(Default!B15,25)</f>
      </c>
      <c r="D37" s="378"/>
      <c r="E37" s="379"/>
      <c r="F37" s="12" t="s">
        <v>0</v>
      </c>
      <c r="G37" s="380">
        <f>IF(AE39=1,SUM(AC43),IF(AE39=2,SUM(AC44),IF(AE39=3,SUM(AC45),IF(AE39=4,SUM(AC46),IF(AE39=5,SUM(AC47),IF(AE39=6,SUM(AC48),IF(AE39=7,SUM(AC49),SUM(AC50))))))))</f>
        <v>0</v>
      </c>
      <c r="H37" s="381"/>
      <c r="I37" s="13"/>
      <c r="N37" s="382" t="s">
        <v>169</v>
      </c>
      <c r="O37" s="383"/>
      <c r="P37" s="175">
        <f>SUM(AB38)</f>
        <v>0</v>
      </c>
      <c r="Q37" s="175">
        <f>SUM(AB38)</f>
        <v>0</v>
      </c>
      <c r="R37" s="175">
        <f>SUM(AB38)</f>
        <v>0</v>
      </c>
      <c r="S37" s="175">
        <f>SUM(AB38)</f>
        <v>0</v>
      </c>
      <c r="T37" s="175">
        <f>SUM(AB38)</f>
        <v>0</v>
      </c>
      <c r="U37" s="175">
        <f>SUM(AB38)</f>
        <v>0</v>
      </c>
      <c r="V37" s="175">
        <f>SUM(AB38)</f>
        <v>0</v>
      </c>
      <c r="W37" s="175">
        <f>SUM(AB38)</f>
        <v>0</v>
      </c>
      <c r="X37" s="175">
        <f>SUM(AB38)</f>
        <v>0</v>
      </c>
      <c r="Y37" s="175">
        <f>SUM(AB38)</f>
        <v>0</v>
      </c>
      <c r="Z37" s="175">
        <f>SUM(AB38)</f>
        <v>0</v>
      </c>
      <c r="AA37" s="175">
        <f>SUM(AB38)</f>
        <v>0</v>
      </c>
      <c r="AB37" s="46" t="str">
        <f>AB$7</f>
        <v>AVERAGE</v>
      </c>
      <c r="AC37" s="46" t="str">
        <f>AC$7</f>
        <v>TOTALS</v>
      </c>
      <c r="AF37" s="9"/>
      <c r="AG37" s="389">
        <f>IF(Default!B45&lt;&gt;"",Default!B45,"")</f>
      </c>
      <c r="AH37" s="389"/>
      <c r="AI37" s="389"/>
    </row>
    <row r="38" spans="2:35" ht="15" customHeight="1">
      <c r="B38" s="16" t="s">
        <v>10</v>
      </c>
      <c r="C38" s="17"/>
      <c r="D38" s="366">
        <f>Default!C16</f>
        <v>0</v>
      </c>
      <c r="E38" s="367"/>
      <c r="F38" s="367"/>
      <c r="G38" s="367"/>
      <c r="H38" s="367"/>
      <c r="I38" s="368"/>
      <c r="N38" s="369" t="s">
        <v>62</v>
      </c>
      <c r="O38" s="18" t="s">
        <v>63</v>
      </c>
      <c r="P38" s="14">
        <f>IF(P39=0,0,IF($AD39=1,SUM(P39),IF(P41=0,0,IF($AD39=2,SUM((P39/P41)*100),IF(P40=0,0,IF($AD39=3,SUM((P39/P40)*100),0))))))</f>
        <v>0</v>
      </c>
      <c r="Q38" s="19">
        <f aca="true" t="shared" si="15" ref="Q38:AA38">IF(Q39=0,0,IF($AD39=1,SUM(Q39),IF(Q41=0,0,IF($AD39=2,SUM((Q39/Q41)*100),IF(Q40=0,0,IF($AD39=3,SUM((Q39/Q40)*100),0))))))</f>
        <v>0</v>
      </c>
      <c r="R38" s="19">
        <f t="shared" si="15"/>
        <v>0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si="15"/>
        <v>0</v>
      </c>
      <c r="W38" s="19">
        <f t="shared" si="15"/>
        <v>0</v>
      </c>
      <c r="X38" s="19">
        <f t="shared" si="15"/>
        <v>0</v>
      </c>
      <c r="Y38" s="19">
        <f t="shared" si="15"/>
        <v>0</v>
      </c>
      <c r="Z38" s="19">
        <f t="shared" si="15"/>
        <v>0</v>
      </c>
      <c r="AA38" s="19">
        <f t="shared" si="15"/>
        <v>0</v>
      </c>
      <c r="AB38" s="19">
        <f>IF(AB42&lt;&gt;0,IF(AC38&lt;&gt;0,SUM(AC38/AB42),0),0)</f>
        <v>0</v>
      </c>
      <c r="AC38" s="183">
        <f>SUM(P38:AA38)</f>
        <v>0</v>
      </c>
      <c r="AD38" s="372" t="s">
        <v>47</v>
      </c>
      <c r="AE38" s="372"/>
      <c r="AF38" s="9"/>
      <c r="AG38" s="389">
        <f>IF(Default!B48&lt;&gt;"",Default!B48,"")</f>
      </c>
      <c r="AH38" s="389"/>
      <c r="AI38" s="389"/>
    </row>
    <row r="39" spans="2:35" ht="18" customHeight="1">
      <c r="B39" s="373"/>
      <c r="C39" s="374"/>
      <c r="D39" s="366">
        <f>Default!C17</f>
        <v>0</v>
      </c>
      <c r="E39" s="367"/>
      <c r="F39" s="367"/>
      <c r="G39" s="367"/>
      <c r="H39" s="367"/>
      <c r="I39" s="368"/>
      <c r="N39" s="370"/>
      <c r="O39" s="22" t="s">
        <v>52</v>
      </c>
      <c r="P39" s="49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184">
        <f>IF(AB42&lt;&gt;0,IF(AC39&lt;&gt;0,SUM(AC39/AB42),0),0)</f>
        <v>0</v>
      </c>
      <c r="AC39" s="183">
        <f>SUM(P39:AA39)</f>
        <v>0</v>
      </c>
      <c r="AD39" s="44">
        <v>1</v>
      </c>
      <c r="AE39" s="44">
        <v>1</v>
      </c>
      <c r="AF39" s="9"/>
      <c r="AG39" s="389">
        <f>IF(Default!B51&lt;&gt;"",Default!B51,"")</f>
      </c>
      <c r="AH39" s="389"/>
      <c r="AI39" s="389"/>
    </row>
    <row r="40" spans="2:35" ht="12.75">
      <c r="B40" s="375" t="s">
        <v>44</v>
      </c>
      <c r="C40" s="375"/>
      <c r="D40" s="376"/>
      <c r="E40" s="376"/>
      <c r="F40" s="376"/>
      <c r="G40" s="376"/>
      <c r="H40" s="376"/>
      <c r="I40" s="376"/>
      <c r="N40" s="370"/>
      <c r="O40" s="22" t="s">
        <v>53</v>
      </c>
      <c r="P40" s="51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20">
        <f>IF(AB42&lt;&gt;0,IF(AC40&lt;&gt;0,SUM(AC40/AB42),0),0)</f>
        <v>0</v>
      </c>
      <c r="AC40" s="21">
        <f>SUM(P40:AA40)</f>
        <v>0</v>
      </c>
      <c r="AD40" s="23" t="s">
        <v>57</v>
      </c>
      <c r="AE40" s="23" t="s">
        <v>50</v>
      </c>
      <c r="AF40" s="9"/>
      <c r="AG40" s="389">
        <f>IF(Default!B54&lt;&gt;"",Default!B54,"")</f>
      </c>
      <c r="AH40" s="389"/>
      <c r="AI40" s="389"/>
    </row>
    <row r="41" spans="2:35" ht="12.75">
      <c r="B41" s="24" t="s">
        <v>17</v>
      </c>
      <c r="C41" s="24" t="s">
        <v>11</v>
      </c>
      <c r="D41" s="24" t="s">
        <v>12</v>
      </c>
      <c r="E41" s="24" t="s">
        <v>13</v>
      </c>
      <c r="F41" s="24" t="s">
        <v>14</v>
      </c>
      <c r="G41" s="24" t="s">
        <v>6</v>
      </c>
      <c r="H41" s="24" t="s">
        <v>15</v>
      </c>
      <c r="I41" s="24" t="s">
        <v>16</v>
      </c>
      <c r="L41" s="25"/>
      <c r="M41" s="25"/>
      <c r="N41" s="371"/>
      <c r="O41" s="26" t="s">
        <v>54</v>
      </c>
      <c r="P41" s="51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  <c r="AA41" s="48">
        <v>0</v>
      </c>
      <c r="AB41" s="20">
        <f>IF(AB42&lt;&gt;0,IF(AC41&lt;&gt;0,SUM(AC41/AB42),0),0)</f>
        <v>0</v>
      </c>
      <c r="AC41" s="21">
        <f>SUM(P41:AA41)</f>
        <v>0</v>
      </c>
      <c r="AD41" s="23" t="s">
        <v>56</v>
      </c>
      <c r="AE41" s="23" t="s">
        <v>48</v>
      </c>
      <c r="AF41" s="9"/>
      <c r="AG41" s="389">
        <f>IF(Default!B57&lt;&gt;"",Default!B57,"")</f>
      </c>
      <c r="AH41" s="389"/>
      <c r="AI41" s="389"/>
    </row>
    <row r="42" spans="2:35" ht="12.75">
      <c r="B42" s="27" t="s">
        <v>9</v>
      </c>
      <c r="C42" s="28">
        <f>IF(AC43&lt;&gt;0,IF(AC44&lt;&gt;0,SUM(AC44/AC43),0),0)</f>
        <v>0</v>
      </c>
      <c r="D42" s="28">
        <f>IF(AC43&lt;&gt;0,IF(AC45&lt;&gt;0,SUM(AC45/AC43),0),0)</f>
        <v>0</v>
      </c>
      <c r="E42" s="28">
        <f>IF(AC43&lt;&gt;0,IF(AC46&lt;&gt;0,SUM(AC46/AC43),0),0)</f>
        <v>0</v>
      </c>
      <c r="F42" s="28">
        <f>IF(AC43&lt;&gt;0,IF(AC47&lt;&gt;0,SUM(AC47/AC43),0),0)</f>
        <v>0</v>
      </c>
      <c r="G42" s="28">
        <f>IF(AC43&lt;&gt;0,IF(AC48&lt;&gt;0,SUM(AC48/AC43),0),0)</f>
        <v>0</v>
      </c>
      <c r="H42" s="28">
        <f>IF(AC43&lt;&gt;0,IF(AC49&lt;&gt;0,SUM(AC49/AC43),0),0)</f>
        <v>0</v>
      </c>
      <c r="I42" s="28">
        <f>IF(AC43&lt;&gt;0,IF(AC50&lt;&gt;0,SUM(AC50/AC43),0),0)</f>
        <v>0</v>
      </c>
      <c r="N42" s="360" t="s">
        <v>170</v>
      </c>
      <c r="O42" s="361"/>
      <c r="P42" s="173">
        <f aca="true" t="shared" si="16" ref="P42:AA42">IF(SUM(P38:P41)+SUM(P43:P50)&lt;&gt;0,1,0)</f>
        <v>0</v>
      </c>
      <c r="Q42" s="173">
        <f t="shared" si="16"/>
        <v>0</v>
      </c>
      <c r="R42" s="173">
        <f t="shared" si="16"/>
        <v>0</v>
      </c>
      <c r="S42" s="173">
        <f t="shared" si="16"/>
        <v>0</v>
      </c>
      <c r="T42" s="173">
        <f t="shared" si="16"/>
        <v>0</v>
      </c>
      <c r="U42" s="173">
        <f t="shared" si="16"/>
        <v>0</v>
      </c>
      <c r="V42" s="173">
        <f t="shared" si="16"/>
        <v>0</v>
      </c>
      <c r="W42" s="173">
        <f t="shared" si="16"/>
        <v>0</v>
      </c>
      <c r="X42" s="173">
        <f t="shared" si="16"/>
        <v>0</v>
      </c>
      <c r="Y42" s="173">
        <f t="shared" si="16"/>
        <v>0</v>
      </c>
      <c r="Z42" s="173">
        <f t="shared" si="16"/>
        <v>0</v>
      </c>
      <c r="AA42" s="173">
        <f t="shared" si="16"/>
        <v>0</v>
      </c>
      <c r="AB42" s="173">
        <f>SUM(P42:AA42)</f>
        <v>0</v>
      </c>
      <c r="AC42" s="176" t="s">
        <v>39</v>
      </c>
      <c r="AD42" s="23" t="s">
        <v>55</v>
      </c>
      <c r="AE42" s="23" t="s">
        <v>49</v>
      </c>
      <c r="AG42" s="389">
        <f>IF(Default!B60&lt;&gt;"",Default!B60,"")</f>
      </c>
      <c r="AH42" s="389"/>
      <c r="AI42" s="389"/>
    </row>
    <row r="43" spans="2:35" ht="12.75">
      <c r="B43" s="29"/>
      <c r="C43" s="30"/>
      <c r="D43" s="30"/>
      <c r="E43" s="30"/>
      <c r="F43" s="30"/>
      <c r="G43" s="30"/>
      <c r="H43" s="30"/>
      <c r="I43" s="31"/>
      <c r="N43" s="362" t="s">
        <v>61</v>
      </c>
      <c r="O43" s="32" t="s">
        <v>66</v>
      </c>
      <c r="P43" s="21">
        <f>SUM(P44:P50)</f>
        <v>0</v>
      </c>
      <c r="Q43" s="21">
        <f aca="true" t="shared" si="17" ref="Q43:AA43">SUM(Q44:Q50)</f>
        <v>0</v>
      </c>
      <c r="R43" s="21">
        <f t="shared" si="17"/>
        <v>0</v>
      </c>
      <c r="S43" s="21">
        <f t="shared" si="17"/>
        <v>0</v>
      </c>
      <c r="T43" s="21">
        <f t="shared" si="17"/>
        <v>0</v>
      </c>
      <c r="U43" s="21">
        <f t="shared" si="17"/>
        <v>0</v>
      </c>
      <c r="V43" s="21">
        <f t="shared" si="17"/>
        <v>0</v>
      </c>
      <c r="W43" s="21">
        <f t="shared" si="17"/>
        <v>0</v>
      </c>
      <c r="X43" s="21">
        <f t="shared" si="17"/>
        <v>0</v>
      </c>
      <c r="Y43" s="21">
        <f t="shared" si="17"/>
        <v>0</v>
      </c>
      <c r="Z43" s="21">
        <f t="shared" si="17"/>
        <v>0</v>
      </c>
      <c r="AA43" s="21">
        <f t="shared" si="17"/>
        <v>0</v>
      </c>
      <c r="AB43" s="20">
        <f>IF(AB42&lt;&gt;0,IF(AC43&lt;&gt;0,SUM(AC43/AB42),0),0)</f>
        <v>0</v>
      </c>
      <c r="AC43" s="21">
        <f>SUM(P43:AA43)</f>
        <v>0</v>
      </c>
      <c r="AD43" s="33"/>
      <c r="AE43" s="23" t="s">
        <v>4</v>
      </c>
      <c r="AG43" s="389">
        <f>IF(Default!B63&lt;&gt;"",Default!B63,"")</f>
      </c>
      <c r="AH43" s="389"/>
      <c r="AI43" s="389"/>
    </row>
    <row r="44" spans="2:35" ht="12.75">
      <c r="B44" s="33"/>
      <c r="C44" s="35"/>
      <c r="D44" s="35"/>
      <c r="E44" s="35"/>
      <c r="F44" s="35"/>
      <c r="G44" s="35"/>
      <c r="H44" s="35"/>
      <c r="I44" s="36"/>
      <c r="N44" s="363"/>
      <c r="O44" s="37" t="s">
        <v>11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20">
        <f>IF(AB42&lt;&gt;0,IF(AC44&lt;&gt;0,SUM(AC44/AB42),0),0)</f>
        <v>0</v>
      </c>
      <c r="AC44" s="21">
        <f aca="true" t="shared" si="18" ref="AC44:AC50">SUM(P44:AA44)</f>
        <v>0</v>
      </c>
      <c r="AD44" s="33"/>
      <c r="AE44" s="23" t="s">
        <v>5</v>
      </c>
      <c r="AG44" s="389">
        <f>IF(Default!B66&lt;&gt;"",Default!B66,"")</f>
      </c>
      <c r="AH44" s="389"/>
      <c r="AI44" s="389"/>
    </row>
    <row r="45" spans="2:35" ht="12.75">
      <c r="B45" s="33"/>
      <c r="C45" s="35"/>
      <c r="D45" s="35"/>
      <c r="E45" s="35"/>
      <c r="F45" s="35"/>
      <c r="G45" s="35"/>
      <c r="H45" s="35"/>
      <c r="I45" s="36"/>
      <c r="N45" s="363"/>
      <c r="O45" s="37" t="s">
        <v>12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20">
        <f>IF(AB42&lt;&gt;0,IF(AC45&lt;&gt;0,SUM(AC45/AB42),0),0)</f>
        <v>0</v>
      </c>
      <c r="AC45" s="21">
        <f t="shared" si="18"/>
        <v>0</v>
      </c>
      <c r="AD45" s="33"/>
      <c r="AE45" s="23" t="s">
        <v>60</v>
      </c>
      <c r="AG45" s="389" t="str">
        <f>Default!B69</f>
        <v>MISCELLANEOUS BALANCES</v>
      </c>
      <c r="AH45" s="389"/>
      <c r="AI45" s="389"/>
    </row>
    <row r="46" spans="2:31" ht="12.75">
      <c r="B46" s="33"/>
      <c r="C46" s="35"/>
      <c r="D46" s="35"/>
      <c r="E46" s="35"/>
      <c r="F46" s="35"/>
      <c r="G46" s="35"/>
      <c r="H46" s="35"/>
      <c r="I46" s="36"/>
      <c r="N46" s="363"/>
      <c r="O46" s="37" t="s">
        <v>13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20">
        <f>IF(AB42&lt;&gt;0,IF(AC46&lt;&gt;0,SUM(AC46/AB42),0),0)</f>
        <v>0</v>
      </c>
      <c r="AC46" s="21">
        <f t="shared" si="18"/>
        <v>0</v>
      </c>
      <c r="AD46" s="33"/>
      <c r="AE46" s="23" t="s">
        <v>7</v>
      </c>
    </row>
    <row r="47" spans="2:31" ht="12.75">
      <c r="B47" s="33"/>
      <c r="C47" s="35"/>
      <c r="D47" s="35"/>
      <c r="E47" s="35"/>
      <c r="F47" s="35"/>
      <c r="G47" s="35"/>
      <c r="H47" s="35"/>
      <c r="I47" s="36"/>
      <c r="N47" s="363"/>
      <c r="O47" s="37" t="s">
        <v>14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20">
        <f>IF(AB42&lt;&gt;0,IF(AC47&lt;&gt;0,SUM(AC47/AB42),0),0)</f>
        <v>0</v>
      </c>
      <c r="AC47" s="21">
        <f t="shared" si="18"/>
        <v>0</v>
      </c>
      <c r="AD47" s="33"/>
      <c r="AE47" s="23" t="s">
        <v>51</v>
      </c>
    </row>
    <row r="48" spans="2:47" ht="12.75">
      <c r="B48" s="33"/>
      <c r="C48" s="35"/>
      <c r="D48" s="35"/>
      <c r="E48" s="35"/>
      <c r="F48" s="35"/>
      <c r="G48" s="35"/>
      <c r="H48" s="35"/>
      <c r="I48" s="36"/>
      <c r="N48" s="363"/>
      <c r="O48" s="37" t="s">
        <v>6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20">
        <f>IF(AB42&lt;&gt;0,IF(AC48&lt;&gt;0,SUM(AC48/AB42),0),0)</f>
        <v>0</v>
      </c>
      <c r="AC48" s="21">
        <f t="shared" si="18"/>
        <v>0</v>
      </c>
      <c r="AD48" s="33"/>
      <c r="AE48" s="36"/>
      <c r="AG48" s="386" t="s">
        <v>146</v>
      </c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8"/>
    </row>
    <row r="49" spans="2:47" ht="12.75">
      <c r="B49" s="33"/>
      <c r="C49" s="35"/>
      <c r="D49" s="35"/>
      <c r="E49" s="35"/>
      <c r="F49" s="35"/>
      <c r="G49" s="35"/>
      <c r="H49" s="35"/>
      <c r="I49" s="36"/>
      <c r="N49" s="363"/>
      <c r="O49" s="37" t="s">
        <v>15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20">
        <f>IF(AB42&lt;&gt;0,IF(AC49&lt;&gt;0,SUM(AC49/AB42),0),0)</f>
        <v>0</v>
      </c>
      <c r="AC49" s="21">
        <f t="shared" si="18"/>
        <v>0</v>
      </c>
      <c r="AD49" s="365" t="s">
        <v>69</v>
      </c>
      <c r="AE49" s="365"/>
      <c r="AG49" s="10" t="s">
        <v>50</v>
      </c>
      <c r="AH49" s="20">
        <f>SUM(AH50:AH56)</f>
        <v>0</v>
      </c>
      <c r="AI49" s="20">
        <f aca="true" t="shared" si="19" ref="AI49:AS49">SUM(AI50:AI56)</f>
        <v>0</v>
      </c>
      <c r="AJ49" s="20">
        <f t="shared" si="19"/>
        <v>0</v>
      </c>
      <c r="AK49" s="20">
        <f t="shared" si="19"/>
        <v>0</v>
      </c>
      <c r="AL49" s="20">
        <f t="shared" si="19"/>
        <v>0</v>
      </c>
      <c r="AM49" s="20">
        <f t="shared" si="19"/>
        <v>0</v>
      </c>
      <c r="AN49" s="20">
        <f t="shared" si="19"/>
        <v>0</v>
      </c>
      <c r="AO49" s="20">
        <f t="shared" si="19"/>
        <v>0</v>
      </c>
      <c r="AP49" s="20">
        <f t="shared" si="19"/>
        <v>0</v>
      </c>
      <c r="AQ49" s="20">
        <f t="shared" si="19"/>
        <v>0</v>
      </c>
      <c r="AR49" s="20">
        <f t="shared" si="19"/>
        <v>0</v>
      </c>
      <c r="AS49" s="20">
        <f t="shared" si="19"/>
        <v>0</v>
      </c>
      <c r="AT49" s="47">
        <f>IF(SUM(AU49)&lt;&gt;0,IF(SUM(AB46)&lt;&gt;0,SUM(AU49/AB46),0),0)</f>
        <v>0</v>
      </c>
      <c r="AU49" s="47">
        <f>SUM(AH49:AS49)</f>
        <v>0</v>
      </c>
    </row>
    <row r="50" spans="2:47" ht="12.75">
      <c r="B50" s="38"/>
      <c r="C50" s="39"/>
      <c r="D50" s="39"/>
      <c r="E50" s="39"/>
      <c r="F50" s="39"/>
      <c r="G50" s="39"/>
      <c r="H50" s="39"/>
      <c r="I50" s="40"/>
      <c r="N50" s="364"/>
      <c r="O50" s="41" t="s">
        <v>16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20">
        <f>IF(AB42&lt;&gt;0,IF(AC50&lt;&gt;0,SUM(AC50/AB42),0),0)</f>
        <v>0</v>
      </c>
      <c r="AC50" s="21">
        <f t="shared" si="18"/>
        <v>0</v>
      </c>
      <c r="AD50" s="42" t="str">
        <f>IF(AD39=1,AD40,IF(AD39=2,AD41,IF(AD39=3,AD42)))</f>
        <v>$ Value</v>
      </c>
      <c r="AE50" s="43" t="str">
        <f>IF(AE39=1,AE40,IF(AE39=2,AE41,IF(AE39=3,AE42,IF(AE39=4,AE43,IF(AE39=5,AE44,IF(AE39=6,AE45,IF(AE39=7,AE46,IF(AE39=8,AE47))))))))</f>
        <v>Complex Values</v>
      </c>
      <c r="AG50" s="15" t="s">
        <v>48</v>
      </c>
      <c r="AH50" s="49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47">
        <f>IF(SUM(AU50)&lt;&gt;0,IF(SUM(AB46)&lt;&gt;0,SUM(AU50/AB46),0),0)</f>
        <v>0</v>
      </c>
      <c r="AU50" s="47">
        <f aca="true" t="shared" si="20" ref="AU50:AU56">SUM(AH50:AS50)</f>
        <v>0</v>
      </c>
    </row>
    <row r="51" spans="16:47" ht="15" customHeight="1">
      <c r="P51" s="8">
        <f aca="true" t="shared" si="21" ref="P51:AA51">P$6</f>
        <v>37987</v>
      </c>
      <c r="Q51" s="8">
        <f t="shared" si="21"/>
        <v>38018</v>
      </c>
      <c r="R51" s="8">
        <f t="shared" si="21"/>
        <v>38047</v>
      </c>
      <c r="S51" s="8">
        <f t="shared" si="21"/>
        <v>38078</v>
      </c>
      <c r="T51" s="8">
        <f t="shared" si="21"/>
        <v>38108</v>
      </c>
      <c r="U51" s="8">
        <f t="shared" si="21"/>
        <v>38139</v>
      </c>
      <c r="V51" s="8">
        <f t="shared" si="21"/>
        <v>38169</v>
      </c>
      <c r="W51" s="8">
        <f t="shared" si="21"/>
        <v>38200</v>
      </c>
      <c r="X51" s="8">
        <f t="shared" si="21"/>
        <v>38231</v>
      </c>
      <c r="Y51" s="8">
        <f t="shared" si="21"/>
        <v>38261</v>
      </c>
      <c r="Z51" s="8">
        <f t="shared" si="21"/>
        <v>38292</v>
      </c>
      <c r="AA51" s="8">
        <f t="shared" si="21"/>
        <v>38322</v>
      </c>
      <c r="AB51" s="8"/>
      <c r="AC51" s="8"/>
      <c r="AG51" s="15" t="s">
        <v>49</v>
      </c>
      <c r="AH51" s="49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47">
        <f>IF(SUM(AU51)&lt;&gt;0,IF(SUM(AB46)&lt;&gt;0,SUM(AU51/AB46),0),0)</f>
        <v>0</v>
      </c>
      <c r="AU51" s="47">
        <f t="shared" si="20"/>
        <v>0</v>
      </c>
    </row>
    <row r="52" spans="1:47" ht="18" customHeight="1">
      <c r="A52" s="45" t="s">
        <v>72</v>
      </c>
      <c r="B52" s="11" t="s">
        <v>68</v>
      </c>
      <c r="C52" s="377">
        <f>LEFT(Default!B18,25)</f>
      </c>
      <c r="D52" s="378"/>
      <c r="E52" s="379"/>
      <c r="F52" s="12" t="s">
        <v>0</v>
      </c>
      <c r="G52" s="380">
        <f>IF(AE54=1,SUM(AC58),IF(AE54=2,SUM(AC59),IF(AE54=3,SUM(AC60),IF(AE54=4,SUM(AC61),IF(AE54=5,SUM(AC62),IF(AE54=6,SUM(AC63),IF(AE54=7,SUM(AC64),SUM(AC65))))))))</f>
        <v>0</v>
      </c>
      <c r="H52" s="381"/>
      <c r="I52" s="13"/>
      <c r="N52" s="382" t="s">
        <v>169</v>
      </c>
      <c r="O52" s="383"/>
      <c r="P52" s="175">
        <f>SUM(AB53)</f>
        <v>0</v>
      </c>
      <c r="Q52" s="175">
        <f>SUM(AB53)</f>
        <v>0</v>
      </c>
      <c r="R52" s="175">
        <f>SUM(AB53)</f>
        <v>0</v>
      </c>
      <c r="S52" s="175">
        <f>SUM(AB53)</f>
        <v>0</v>
      </c>
      <c r="T52" s="175">
        <f>SUM(AB53)</f>
        <v>0</v>
      </c>
      <c r="U52" s="175">
        <f>SUM(AB53)</f>
        <v>0</v>
      </c>
      <c r="V52" s="175">
        <f>SUM(AB53)</f>
        <v>0</v>
      </c>
      <c r="W52" s="175">
        <f>SUM(AB53)</f>
        <v>0</v>
      </c>
      <c r="X52" s="175">
        <f>SUM(AB53)</f>
        <v>0</v>
      </c>
      <c r="Y52" s="175">
        <f>SUM(AB53)</f>
        <v>0</v>
      </c>
      <c r="Z52" s="175">
        <f>SUM(AB53)</f>
        <v>0</v>
      </c>
      <c r="AA52" s="175">
        <f>SUM(AB53)</f>
        <v>0</v>
      </c>
      <c r="AB52" s="46" t="str">
        <f>AB$7</f>
        <v>AVERAGE</v>
      </c>
      <c r="AC52" s="46" t="str">
        <f>AC$7</f>
        <v>TOTALS</v>
      </c>
      <c r="AF52" s="9"/>
      <c r="AG52" s="15" t="s">
        <v>4</v>
      </c>
      <c r="AH52" s="49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47">
        <f>IF(SUM(AU52)&lt;&gt;0,IF(SUM(AB46)&lt;&gt;0,SUM(AU52/AB46),0),0)</f>
        <v>0</v>
      </c>
      <c r="AU52" s="47">
        <f t="shared" si="20"/>
        <v>0</v>
      </c>
    </row>
    <row r="53" spans="2:47" ht="15" customHeight="1">
      <c r="B53" s="16" t="s">
        <v>10</v>
      </c>
      <c r="C53" s="17"/>
      <c r="D53" s="366">
        <f>Default!C19</f>
        <v>0</v>
      </c>
      <c r="E53" s="367"/>
      <c r="F53" s="367"/>
      <c r="G53" s="367"/>
      <c r="H53" s="367"/>
      <c r="I53" s="368"/>
      <c r="N53" s="369" t="s">
        <v>62</v>
      </c>
      <c r="O53" s="18" t="s">
        <v>63</v>
      </c>
      <c r="P53" s="14">
        <f>IF(P54=0,0,IF($AD54=1,SUM(P54),IF(P56=0,0,IF($AD54=2,SUM((P54/P56)*100),IF(P55=0,0,IF($AD54=3,SUM((P54/P55)*100),0))))))</f>
        <v>0</v>
      </c>
      <c r="Q53" s="19">
        <f aca="true" t="shared" si="22" ref="Q53:AA53">IF(Q54=0,0,IF($AD54=1,SUM(Q54),IF(Q56=0,0,IF($AD54=2,SUM((Q54/Q56)*100),IF(Q55=0,0,IF($AD54=3,SUM((Q54/Q55)*100),0))))))</f>
        <v>0</v>
      </c>
      <c r="R53" s="19">
        <f t="shared" si="22"/>
        <v>0</v>
      </c>
      <c r="S53" s="19">
        <f t="shared" si="22"/>
        <v>0</v>
      </c>
      <c r="T53" s="19">
        <f t="shared" si="22"/>
        <v>0</v>
      </c>
      <c r="U53" s="19">
        <f t="shared" si="22"/>
        <v>0</v>
      </c>
      <c r="V53" s="19">
        <f t="shared" si="22"/>
        <v>0</v>
      </c>
      <c r="W53" s="19">
        <f t="shared" si="22"/>
        <v>0</v>
      </c>
      <c r="X53" s="19">
        <f t="shared" si="22"/>
        <v>0</v>
      </c>
      <c r="Y53" s="19">
        <f t="shared" si="22"/>
        <v>0</v>
      </c>
      <c r="Z53" s="19">
        <f t="shared" si="22"/>
        <v>0</v>
      </c>
      <c r="AA53" s="19">
        <f t="shared" si="22"/>
        <v>0</v>
      </c>
      <c r="AB53" s="19">
        <f>IF(AB57&lt;&gt;0,IF(AC53&lt;&gt;0,SUM(AC53/AB57),0),0)</f>
        <v>0</v>
      </c>
      <c r="AC53" s="183">
        <f>SUM(P53:AA53)</f>
        <v>0</v>
      </c>
      <c r="AD53" s="372" t="s">
        <v>47</v>
      </c>
      <c r="AE53" s="372"/>
      <c r="AF53" s="9"/>
      <c r="AG53" s="15" t="s">
        <v>5</v>
      </c>
      <c r="AH53" s="49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47">
        <f>IF(SUM(AU53)&lt;&gt;0,IF(SUM(AB46)&lt;&gt;0,SUM(AU53/AB46),0),0)</f>
        <v>0</v>
      </c>
      <c r="AU53" s="47">
        <f t="shared" si="20"/>
        <v>0</v>
      </c>
    </row>
    <row r="54" spans="2:47" ht="18" customHeight="1">
      <c r="B54" s="373"/>
      <c r="C54" s="374"/>
      <c r="D54" s="366">
        <f>Default!C20</f>
        <v>0</v>
      </c>
      <c r="E54" s="367"/>
      <c r="F54" s="367"/>
      <c r="G54" s="367"/>
      <c r="H54" s="367"/>
      <c r="I54" s="368"/>
      <c r="N54" s="370"/>
      <c r="O54" s="22" t="s">
        <v>52</v>
      </c>
      <c r="P54" s="49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184">
        <f>IF(AB57&lt;&gt;0,IF(AC54&lt;&gt;0,SUM(AC54/AB57),0),0)</f>
        <v>0</v>
      </c>
      <c r="AC54" s="183">
        <f>SUM(P54:AA54)</f>
        <v>0</v>
      </c>
      <c r="AD54" s="44">
        <v>1</v>
      </c>
      <c r="AE54" s="44">
        <v>1</v>
      </c>
      <c r="AF54" s="9"/>
      <c r="AG54" s="15" t="s">
        <v>60</v>
      </c>
      <c r="AH54" s="49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47">
        <f>IF(SUM(AU54)&lt;&gt;0,IF(SUM(AB46)&lt;&gt;0,SUM(AU54/AB46),0),0)</f>
        <v>0</v>
      </c>
      <c r="AU54" s="47">
        <f t="shared" si="20"/>
        <v>0</v>
      </c>
    </row>
    <row r="55" spans="2:47" ht="12.75">
      <c r="B55" s="375" t="s">
        <v>44</v>
      </c>
      <c r="C55" s="375"/>
      <c r="D55" s="376"/>
      <c r="E55" s="376"/>
      <c r="F55" s="376"/>
      <c r="G55" s="376"/>
      <c r="H55" s="376"/>
      <c r="I55" s="376"/>
      <c r="N55" s="370"/>
      <c r="O55" s="22" t="s">
        <v>53</v>
      </c>
      <c r="P55" s="51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20">
        <f>IF(AB57&lt;&gt;0,IF(AC55&lt;&gt;0,SUM(AC55/AB57),0),0)</f>
        <v>0</v>
      </c>
      <c r="AC55" s="21">
        <f>SUM(P55:AA55)</f>
        <v>0</v>
      </c>
      <c r="AD55" s="23" t="s">
        <v>57</v>
      </c>
      <c r="AE55" s="23" t="s">
        <v>50</v>
      </c>
      <c r="AF55" s="9"/>
      <c r="AG55" s="15" t="s">
        <v>7</v>
      </c>
      <c r="AH55" s="49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47">
        <f>IF(SUM(AU55)&lt;&gt;0,IF(SUM(AB46)&lt;&gt;0,SUM(AU55/AB46),0),0)</f>
        <v>0</v>
      </c>
      <c r="AU55" s="47">
        <f t="shared" si="20"/>
        <v>0</v>
      </c>
    </row>
    <row r="56" spans="2:47" ht="12.75">
      <c r="B56" s="24" t="s">
        <v>17</v>
      </c>
      <c r="C56" s="24" t="s">
        <v>11</v>
      </c>
      <c r="D56" s="24" t="s">
        <v>12</v>
      </c>
      <c r="E56" s="24" t="s">
        <v>13</v>
      </c>
      <c r="F56" s="24" t="s">
        <v>14</v>
      </c>
      <c r="G56" s="24" t="s">
        <v>6</v>
      </c>
      <c r="H56" s="24" t="s">
        <v>15</v>
      </c>
      <c r="I56" s="24" t="s">
        <v>16</v>
      </c>
      <c r="L56" s="25"/>
      <c r="M56" s="25"/>
      <c r="N56" s="371"/>
      <c r="O56" s="26" t="s">
        <v>54</v>
      </c>
      <c r="P56" s="51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20">
        <f>IF(AB57&lt;&gt;0,IF(AC56&lt;&gt;0,SUM(AC56/AB57),0),0)</f>
        <v>0</v>
      </c>
      <c r="AC56" s="21">
        <f>SUM(P56:AA56)</f>
        <v>0</v>
      </c>
      <c r="AD56" s="23" t="s">
        <v>56</v>
      </c>
      <c r="AE56" s="23" t="s">
        <v>48</v>
      </c>
      <c r="AF56" s="9"/>
      <c r="AG56" s="34" t="s">
        <v>8</v>
      </c>
      <c r="AH56" s="49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47">
        <f>IF(SUM(AU56)&lt;&gt;0,IF(SUM(AB46)&lt;&gt;0,SUM(AU56/AB46),0),0)</f>
        <v>0</v>
      </c>
      <c r="AU56" s="47">
        <f t="shared" si="20"/>
        <v>0</v>
      </c>
    </row>
    <row r="57" spans="2:31" ht="12.75">
      <c r="B57" s="27" t="s">
        <v>9</v>
      </c>
      <c r="C57" s="28">
        <f>IF(AC58&lt;&gt;0,IF(AC59&lt;&gt;0,SUM(AC59/AC58),0),0)</f>
        <v>0</v>
      </c>
      <c r="D57" s="28">
        <f>IF(AC58&lt;&gt;0,IF(AC60&lt;&gt;0,SUM(AC60/AC58),0),0)</f>
        <v>0</v>
      </c>
      <c r="E57" s="28">
        <f>IF(AC58&lt;&gt;0,IF(AC61&lt;&gt;0,SUM(AC61/AC58),0),0)</f>
        <v>0</v>
      </c>
      <c r="F57" s="28">
        <f>IF(AC58&lt;&gt;0,IF(AC62&lt;&gt;0,SUM(AC62/AC58),0),0)</f>
        <v>0</v>
      </c>
      <c r="G57" s="28">
        <f>IF(AC58&lt;&gt;0,IF(AC63&lt;&gt;0,SUM(AC63/AC58),0),0)</f>
        <v>0</v>
      </c>
      <c r="H57" s="28">
        <f>IF(AC58&lt;&gt;0,IF(AC64&lt;&gt;0,SUM(AC64/AC58),0),0)</f>
        <v>0</v>
      </c>
      <c r="I57" s="28">
        <f>IF(AC58&lt;&gt;0,IF(AC65&lt;&gt;0,SUM(AC65/AC58),0),0)</f>
        <v>0</v>
      </c>
      <c r="N57" s="360" t="s">
        <v>170</v>
      </c>
      <c r="O57" s="361"/>
      <c r="P57" s="173">
        <f aca="true" t="shared" si="23" ref="P57:AA57">IF(SUM(P53:P56)+SUM(P58:P65)&lt;&gt;0,1,0)</f>
        <v>0</v>
      </c>
      <c r="Q57" s="173">
        <f t="shared" si="23"/>
        <v>0</v>
      </c>
      <c r="R57" s="173">
        <f t="shared" si="23"/>
        <v>0</v>
      </c>
      <c r="S57" s="173">
        <f t="shared" si="23"/>
        <v>0</v>
      </c>
      <c r="T57" s="173">
        <f t="shared" si="23"/>
        <v>0</v>
      </c>
      <c r="U57" s="173">
        <f t="shared" si="23"/>
        <v>0</v>
      </c>
      <c r="V57" s="173">
        <f t="shared" si="23"/>
        <v>0</v>
      </c>
      <c r="W57" s="173">
        <f t="shared" si="23"/>
        <v>0</v>
      </c>
      <c r="X57" s="173">
        <f t="shared" si="23"/>
        <v>0</v>
      </c>
      <c r="Y57" s="173">
        <f t="shared" si="23"/>
        <v>0</v>
      </c>
      <c r="Z57" s="173">
        <f t="shared" si="23"/>
        <v>0</v>
      </c>
      <c r="AA57" s="173">
        <f t="shared" si="23"/>
        <v>0</v>
      </c>
      <c r="AB57" s="173">
        <f>SUM(P57:AA57)</f>
        <v>0</v>
      </c>
      <c r="AC57" s="176" t="s">
        <v>39</v>
      </c>
      <c r="AD57" s="23" t="s">
        <v>55</v>
      </c>
      <c r="AE57" s="23" t="s">
        <v>49</v>
      </c>
    </row>
    <row r="58" spans="2:31" ht="12.75">
      <c r="B58" s="29"/>
      <c r="C58" s="30"/>
      <c r="D58" s="30"/>
      <c r="E58" s="30"/>
      <c r="F58" s="30"/>
      <c r="G58" s="30"/>
      <c r="H58" s="30"/>
      <c r="I58" s="31"/>
      <c r="N58" s="362" t="s">
        <v>61</v>
      </c>
      <c r="O58" s="32" t="s">
        <v>66</v>
      </c>
      <c r="P58" s="21">
        <f>SUM(P59:P65)</f>
        <v>0</v>
      </c>
      <c r="Q58" s="21">
        <f aca="true" t="shared" si="24" ref="Q58:AA58">SUM(Q59:Q65)</f>
        <v>0</v>
      </c>
      <c r="R58" s="21">
        <f t="shared" si="24"/>
        <v>0</v>
      </c>
      <c r="S58" s="21">
        <f t="shared" si="24"/>
        <v>0</v>
      </c>
      <c r="T58" s="21">
        <f t="shared" si="24"/>
        <v>0</v>
      </c>
      <c r="U58" s="21">
        <f t="shared" si="24"/>
        <v>0</v>
      </c>
      <c r="V58" s="21">
        <f t="shared" si="24"/>
        <v>0</v>
      </c>
      <c r="W58" s="21">
        <f t="shared" si="24"/>
        <v>0</v>
      </c>
      <c r="X58" s="21">
        <f t="shared" si="24"/>
        <v>0</v>
      </c>
      <c r="Y58" s="21">
        <f t="shared" si="24"/>
        <v>0</v>
      </c>
      <c r="Z58" s="21">
        <f t="shared" si="24"/>
        <v>0</v>
      </c>
      <c r="AA58" s="21">
        <f t="shared" si="24"/>
        <v>0</v>
      </c>
      <c r="AB58" s="20">
        <f>IF(AB57&lt;&gt;0,IF(AC58&lt;&gt;0,SUM(AC58/AB57),0),0)</f>
        <v>0</v>
      </c>
      <c r="AC58" s="21">
        <f>SUM(P58:AA58)</f>
        <v>0</v>
      </c>
      <c r="AD58" s="33"/>
      <c r="AE58" s="23" t="s">
        <v>4</v>
      </c>
    </row>
    <row r="59" spans="2:31" ht="12.75">
      <c r="B59" s="33"/>
      <c r="C59" s="35"/>
      <c r="D59" s="35"/>
      <c r="E59" s="35"/>
      <c r="F59" s="35"/>
      <c r="G59" s="35"/>
      <c r="H59" s="35"/>
      <c r="I59" s="36"/>
      <c r="N59" s="363"/>
      <c r="O59" s="37" t="s">
        <v>11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20">
        <f>IF(AB57&lt;&gt;0,IF(AC59&lt;&gt;0,SUM(AC59/AB57),0),0)</f>
        <v>0</v>
      </c>
      <c r="AC59" s="21">
        <f aca="true" t="shared" si="25" ref="AC59:AC65">SUM(P59:AA59)</f>
        <v>0</v>
      </c>
      <c r="AD59" s="33"/>
      <c r="AE59" s="23" t="s">
        <v>5</v>
      </c>
    </row>
    <row r="60" spans="2:31" ht="12.75">
      <c r="B60" s="33"/>
      <c r="C60" s="35"/>
      <c r="D60" s="35"/>
      <c r="E60" s="35"/>
      <c r="F60" s="35"/>
      <c r="G60" s="35"/>
      <c r="H60" s="35"/>
      <c r="I60" s="36"/>
      <c r="N60" s="363"/>
      <c r="O60" s="37" t="s">
        <v>12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20">
        <f>IF(AB57&lt;&gt;0,IF(AC60&lt;&gt;0,SUM(AC60/AB57),0),0)</f>
        <v>0</v>
      </c>
      <c r="AC60" s="21">
        <f t="shared" si="25"/>
        <v>0</v>
      </c>
      <c r="AD60" s="33"/>
      <c r="AE60" s="23" t="s">
        <v>60</v>
      </c>
    </row>
    <row r="61" spans="2:31" ht="12.75">
      <c r="B61" s="33"/>
      <c r="C61" s="35"/>
      <c r="D61" s="35"/>
      <c r="E61" s="35"/>
      <c r="F61" s="35"/>
      <c r="G61" s="35"/>
      <c r="H61" s="35"/>
      <c r="I61" s="36"/>
      <c r="N61" s="363"/>
      <c r="O61" s="37" t="s">
        <v>13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20">
        <f>IF(AB57&lt;&gt;0,IF(AC61&lt;&gt;0,SUM(AC61/AB57),0),0)</f>
        <v>0</v>
      </c>
      <c r="AC61" s="21">
        <f t="shared" si="25"/>
        <v>0</v>
      </c>
      <c r="AD61" s="33"/>
      <c r="AE61" s="23" t="s">
        <v>7</v>
      </c>
    </row>
    <row r="62" spans="2:31" ht="12.75">
      <c r="B62" s="33"/>
      <c r="C62" s="35"/>
      <c r="D62" s="35"/>
      <c r="E62" s="35"/>
      <c r="F62" s="35"/>
      <c r="G62" s="35"/>
      <c r="H62" s="35"/>
      <c r="I62" s="36"/>
      <c r="N62" s="363"/>
      <c r="O62" s="37" t="s">
        <v>14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20">
        <f>IF(AB57&lt;&gt;0,IF(AC62&lt;&gt;0,SUM(AC62/AB57),0),0)</f>
        <v>0</v>
      </c>
      <c r="AC62" s="21">
        <f t="shared" si="25"/>
        <v>0</v>
      </c>
      <c r="AD62" s="33"/>
      <c r="AE62" s="23" t="s">
        <v>51</v>
      </c>
    </row>
    <row r="63" spans="2:31" ht="12.75">
      <c r="B63" s="33"/>
      <c r="C63" s="35"/>
      <c r="D63" s="35"/>
      <c r="E63" s="35"/>
      <c r="F63" s="35"/>
      <c r="G63" s="35"/>
      <c r="H63" s="35"/>
      <c r="I63" s="36"/>
      <c r="N63" s="363"/>
      <c r="O63" s="37" t="s">
        <v>6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20">
        <f>IF(AB57&lt;&gt;0,IF(AC63&lt;&gt;0,SUM(AC63/AB57),0),0)</f>
        <v>0</v>
      </c>
      <c r="AC63" s="21">
        <f t="shared" si="25"/>
        <v>0</v>
      </c>
      <c r="AD63" s="33"/>
      <c r="AE63" s="36"/>
    </row>
    <row r="64" spans="2:31" ht="12.75">
      <c r="B64" s="33"/>
      <c r="C64" s="35"/>
      <c r="D64" s="35"/>
      <c r="E64" s="35"/>
      <c r="F64" s="35"/>
      <c r="G64" s="35"/>
      <c r="H64" s="35"/>
      <c r="I64" s="36"/>
      <c r="N64" s="363"/>
      <c r="O64" s="37" t="s">
        <v>15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20">
        <f>IF(AB57&lt;&gt;0,IF(AC64&lt;&gt;0,SUM(AC64/AB57),0),0)</f>
        <v>0</v>
      </c>
      <c r="AC64" s="21">
        <f t="shared" si="25"/>
        <v>0</v>
      </c>
      <c r="AD64" s="365" t="s">
        <v>69</v>
      </c>
      <c r="AE64" s="365"/>
    </row>
    <row r="65" spans="2:31" ht="12.75">
      <c r="B65" s="38"/>
      <c r="C65" s="39"/>
      <c r="D65" s="39"/>
      <c r="E65" s="39"/>
      <c r="F65" s="39"/>
      <c r="G65" s="39"/>
      <c r="H65" s="39"/>
      <c r="I65" s="40"/>
      <c r="N65" s="364"/>
      <c r="O65" s="41" t="s">
        <v>16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20">
        <f>IF(AB57&lt;&gt;0,IF(AC65&lt;&gt;0,SUM(AC65/AB57),0),0)</f>
        <v>0</v>
      </c>
      <c r="AC65" s="21">
        <f t="shared" si="25"/>
        <v>0</v>
      </c>
      <c r="AD65" s="42" t="str">
        <f>IF(AD54=1,AD55,IF(AD54=2,AD56,IF(AD54=3,AD57)))</f>
        <v>$ Value</v>
      </c>
      <c r="AE65" s="43" t="str">
        <f>IF(AE54=1,AE55,IF(AE54=2,AE56,IF(AE54=3,AE57,IF(AE54=4,AE58,IF(AE54=5,AE59,IF(AE54=6,AE60,IF(AE54=7,AE61,IF(AE54=8,AE62))))))))</f>
        <v>Complex Values</v>
      </c>
    </row>
    <row r="66" spans="16:29" ht="15" customHeight="1">
      <c r="P66" s="8">
        <f aca="true" t="shared" si="26" ref="P66:AA66">P$6</f>
        <v>37987</v>
      </c>
      <c r="Q66" s="8">
        <f t="shared" si="26"/>
        <v>38018</v>
      </c>
      <c r="R66" s="8">
        <f t="shared" si="26"/>
        <v>38047</v>
      </c>
      <c r="S66" s="8">
        <f t="shared" si="26"/>
        <v>38078</v>
      </c>
      <c r="T66" s="8">
        <f t="shared" si="26"/>
        <v>38108</v>
      </c>
      <c r="U66" s="8">
        <f t="shared" si="26"/>
        <v>38139</v>
      </c>
      <c r="V66" s="8">
        <f t="shared" si="26"/>
        <v>38169</v>
      </c>
      <c r="W66" s="8">
        <f t="shared" si="26"/>
        <v>38200</v>
      </c>
      <c r="X66" s="8">
        <f t="shared" si="26"/>
        <v>38231</v>
      </c>
      <c r="Y66" s="8">
        <f t="shared" si="26"/>
        <v>38261</v>
      </c>
      <c r="Z66" s="8">
        <f t="shared" si="26"/>
        <v>38292</v>
      </c>
      <c r="AA66" s="8">
        <f t="shared" si="26"/>
        <v>38322</v>
      </c>
      <c r="AB66" s="8"/>
      <c r="AC66" s="8"/>
    </row>
    <row r="67" spans="1:32" ht="18" customHeight="1">
      <c r="A67" s="45" t="s">
        <v>73</v>
      </c>
      <c r="B67" s="11" t="s">
        <v>68</v>
      </c>
      <c r="C67" s="377">
        <f>LEFT(Default!B21,25)</f>
      </c>
      <c r="D67" s="378"/>
      <c r="E67" s="379"/>
      <c r="F67" s="12" t="s">
        <v>0</v>
      </c>
      <c r="G67" s="380">
        <f>IF(AE69=1,SUM(AC73),IF(AE69=2,SUM(AC74),IF(AE69=3,SUM(AC75),IF(AE69=4,SUM(AC76),IF(AE69=5,SUM(AC77),IF(AE69=6,SUM(AC78),IF(AE69=7,SUM(AC79),SUM(AC80))))))))</f>
        <v>0</v>
      </c>
      <c r="H67" s="381"/>
      <c r="I67" s="13"/>
      <c r="N67" s="382" t="s">
        <v>169</v>
      </c>
      <c r="O67" s="383"/>
      <c r="P67" s="175">
        <f>SUM(AB68)</f>
        <v>0</v>
      </c>
      <c r="Q67" s="175">
        <f>SUM(AB68)</f>
        <v>0</v>
      </c>
      <c r="R67" s="175">
        <f>SUM(AB68)</f>
        <v>0</v>
      </c>
      <c r="S67" s="175">
        <f>SUM(AB68)</f>
        <v>0</v>
      </c>
      <c r="T67" s="175">
        <f>SUM(AB68)</f>
        <v>0</v>
      </c>
      <c r="U67" s="175">
        <f>SUM(AB68)</f>
        <v>0</v>
      </c>
      <c r="V67" s="175">
        <f>SUM(AB68)</f>
        <v>0</v>
      </c>
      <c r="W67" s="175">
        <f>SUM(AB68)</f>
        <v>0</v>
      </c>
      <c r="X67" s="175">
        <f>SUM(AB68)</f>
        <v>0</v>
      </c>
      <c r="Y67" s="175">
        <f>SUM(AB68)</f>
        <v>0</v>
      </c>
      <c r="Z67" s="175">
        <f>SUM(AB68)</f>
        <v>0</v>
      </c>
      <c r="AA67" s="175">
        <f>SUM(AB68)</f>
        <v>0</v>
      </c>
      <c r="AB67" s="46" t="str">
        <f>AB$7</f>
        <v>AVERAGE</v>
      </c>
      <c r="AC67" s="46" t="str">
        <f>AC$7</f>
        <v>TOTALS</v>
      </c>
      <c r="AF67" s="9"/>
    </row>
    <row r="68" spans="2:32" ht="15" customHeight="1">
      <c r="B68" s="16" t="s">
        <v>10</v>
      </c>
      <c r="C68" s="17"/>
      <c r="D68" s="366">
        <f>Default!C22</f>
        <v>0</v>
      </c>
      <c r="E68" s="367"/>
      <c r="F68" s="367"/>
      <c r="G68" s="367"/>
      <c r="H68" s="367"/>
      <c r="I68" s="368"/>
      <c r="N68" s="369" t="s">
        <v>62</v>
      </c>
      <c r="O68" s="18" t="s">
        <v>63</v>
      </c>
      <c r="P68" s="14">
        <f>IF(P69=0,0,IF($AD69=1,SUM(P69),IF(P71=0,0,IF($AD69=2,SUM((P69/P71)*100),IF(P70=0,0,IF($AD69=3,SUM((P69/P70)*100),0))))))</f>
        <v>0</v>
      </c>
      <c r="Q68" s="19">
        <f aca="true" t="shared" si="27" ref="Q68:AA68">IF(Q69=0,0,IF($AD69=1,SUM(Q69),IF(Q71=0,0,IF($AD69=2,SUM((Q69/Q71)*100),IF(Q70=0,0,IF($AD69=3,SUM((Q69/Q70)*100),0))))))</f>
        <v>0</v>
      </c>
      <c r="R68" s="19">
        <f t="shared" si="27"/>
        <v>0</v>
      </c>
      <c r="S68" s="19">
        <f t="shared" si="27"/>
        <v>0</v>
      </c>
      <c r="T68" s="19">
        <f t="shared" si="27"/>
        <v>0</v>
      </c>
      <c r="U68" s="19">
        <f t="shared" si="27"/>
        <v>0</v>
      </c>
      <c r="V68" s="19">
        <f t="shared" si="27"/>
        <v>0</v>
      </c>
      <c r="W68" s="19">
        <f t="shared" si="27"/>
        <v>0</v>
      </c>
      <c r="X68" s="19">
        <f t="shared" si="27"/>
        <v>0</v>
      </c>
      <c r="Y68" s="19">
        <f t="shared" si="27"/>
        <v>0</v>
      </c>
      <c r="Z68" s="19">
        <f t="shared" si="27"/>
        <v>0</v>
      </c>
      <c r="AA68" s="19">
        <f t="shared" si="27"/>
        <v>0</v>
      </c>
      <c r="AB68" s="19">
        <f>IF(AB72&lt;&gt;0,IF(AC68&lt;&gt;0,SUM(AC68/AB72),0),0)</f>
        <v>0</v>
      </c>
      <c r="AC68" s="183">
        <f>SUM(P68:AA68)</f>
        <v>0</v>
      </c>
      <c r="AD68" s="372" t="s">
        <v>47</v>
      </c>
      <c r="AE68" s="372"/>
      <c r="AF68" s="9"/>
    </row>
    <row r="69" spans="2:32" ht="18" customHeight="1">
      <c r="B69" s="373"/>
      <c r="C69" s="374"/>
      <c r="D69" s="366">
        <f>Default!C23</f>
        <v>0</v>
      </c>
      <c r="E69" s="367"/>
      <c r="F69" s="367"/>
      <c r="G69" s="367"/>
      <c r="H69" s="367"/>
      <c r="I69" s="368"/>
      <c r="N69" s="370"/>
      <c r="O69" s="22" t="s">
        <v>52</v>
      </c>
      <c r="P69" s="49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184">
        <f>IF(AB72&lt;&gt;0,IF(AC69&lt;&gt;0,SUM(AC69/AB72),0),0)</f>
        <v>0</v>
      </c>
      <c r="AC69" s="183">
        <f>SUM(P69:AA69)</f>
        <v>0</v>
      </c>
      <c r="AD69" s="44">
        <v>1</v>
      </c>
      <c r="AE69" s="44">
        <v>1</v>
      </c>
      <c r="AF69" s="9"/>
    </row>
    <row r="70" spans="2:32" ht="12.75">
      <c r="B70" s="375" t="s">
        <v>44</v>
      </c>
      <c r="C70" s="375"/>
      <c r="D70" s="376"/>
      <c r="E70" s="376"/>
      <c r="F70" s="376"/>
      <c r="G70" s="376"/>
      <c r="H70" s="376"/>
      <c r="I70" s="376"/>
      <c r="N70" s="370"/>
      <c r="O70" s="22" t="s">
        <v>53</v>
      </c>
      <c r="P70" s="51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20">
        <f>IF(AB72&lt;&gt;0,IF(AC70&lt;&gt;0,SUM(AC70/AB72),0),0)</f>
        <v>0</v>
      </c>
      <c r="AC70" s="21">
        <f>SUM(P70:AA70)</f>
        <v>0</v>
      </c>
      <c r="AD70" s="23" t="s">
        <v>57</v>
      </c>
      <c r="AE70" s="23" t="s">
        <v>50</v>
      </c>
      <c r="AF70" s="9"/>
    </row>
    <row r="71" spans="2:32" ht="12.75">
      <c r="B71" s="24" t="s">
        <v>17</v>
      </c>
      <c r="C71" s="24" t="s">
        <v>11</v>
      </c>
      <c r="D71" s="24" t="s">
        <v>12</v>
      </c>
      <c r="E71" s="24" t="s">
        <v>13</v>
      </c>
      <c r="F71" s="24" t="s">
        <v>14</v>
      </c>
      <c r="G71" s="24" t="s">
        <v>6</v>
      </c>
      <c r="H71" s="24" t="s">
        <v>15</v>
      </c>
      <c r="I71" s="24" t="s">
        <v>16</v>
      </c>
      <c r="L71" s="25"/>
      <c r="M71" s="25"/>
      <c r="N71" s="371"/>
      <c r="O71" s="26" t="s">
        <v>54</v>
      </c>
      <c r="P71" s="51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20">
        <f>IF(AB72&lt;&gt;0,IF(AC71&lt;&gt;0,SUM(AC71/AB72),0),0)</f>
        <v>0</v>
      </c>
      <c r="AC71" s="21">
        <f>SUM(P71:AA71)</f>
        <v>0</v>
      </c>
      <c r="AD71" s="23" t="s">
        <v>56</v>
      </c>
      <c r="AE71" s="23" t="s">
        <v>48</v>
      </c>
      <c r="AF71" s="9"/>
    </row>
    <row r="72" spans="2:31" ht="12.75">
      <c r="B72" s="27" t="s">
        <v>9</v>
      </c>
      <c r="C72" s="28">
        <f>IF(AC73&lt;&gt;0,IF(AC74&lt;&gt;0,SUM(AC74/AC73),0),0)</f>
        <v>0</v>
      </c>
      <c r="D72" s="28">
        <f>IF(AC73&lt;&gt;0,IF(AC75&lt;&gt;0,SUM(AC75/AC73),0),0)</f>
        <v>0</v>
      </c>
      <c r="E72" s="28">
        <f>IF(AC73&lt;&gt;0,IF(AC76&lt;&gt;0,SUM(AC76/AC73),0),0)</f>
        <v>0</v>
      </c>
      <c r="F72" s="28">
        <f>IF(AC73&lt;&gt;0,IF(AC77&lt;&gt;0,SUM(AC77/AC73),0),0)</f>
        <v>0</v>
      </c>
      <c r="G72" s="28">
        <f>IF(AC73&lt;&gt;0,IF(AC78&lt;&gt;0,SUM(AC78/AC73),0),0)</f>
        <v>0</v>
      </c>
      <c r="H72" s="28">
        <f>IF(AC73&lt;&gt;0,IF(AC79&lt;&gt;0,SUM(AC79/AC73),0),0)</f>
        <v>0</v>
      </c>
      <c r="I72" s="28">
        <f>IF(AC73&lt;&gt;0,IF(AC80&lt;&gt;0,SUM(AC80/AC73),0),0)</f>
        <v>0</v>
      </c>
      <c r="N72" s="360" t="s">
        <v>170</v>
      </c>
      <c r="O72" s="361"/>
      <c r="P72" s="173">
        <f aca="true" t="shared" si="28" ref="P72:AA72">IF(SUM(P68:P71)+SUM(P73:P80)&lt;&gt;0,1,0)</f>
        <v>0</v>
      </c>
      <c r="Q72" s="173">
        <f t="shared" si="28"/>
        <v>0</v>
      </c>
      <c r="R72" s="173">
        <f t="shared" si="28"/>
        <v>0</v>
      </c>
      <c r="S72" s="173">
        <f t="shared" si="28"/>
        <v>0</v>
      </c>
      <c r="T72" s="173">
        <f t="shared" si="28"/>
        <v>0</v>
      </c>
      <c r="U72" s="173">
        <f t="shared" si="28"/>
        <v>0</v>
      </c>
      <c r="V72" s="173">
        <f t="shared" si="28"/>
        <v>0</v>
      </c>
      <c r="W72" s="173">
        <f t="shared" si="28"/>
        <v>0</v>
      </c>
      <c r="X72" s="173">
        <f t="shared" si="28"/>
        <v>0</v>
      </c>
      <c r="Y72" s="173">
        <f t="shared" si="28"/>
        <v>0</v>
      </c>
      <c r="Z72" s="173">
        <f t="shared" si="28"/>
        <v>0</v>
      </c>
      <c r="AA72" s="173">
        <f t="shared" si="28"/>
        <v>0</v>
      </c>
      <c r="AB72" s="173">
        <f>SUM(P72:AA72)</f>
        <v>0</v>
      </c>
      <c r="AC72" s="176" t="s">
        <v>39</v>
      </c>
      <c r="AD72" s="23" t="s">
        <v>55</v>
      </c>
      <c r="AE72" s="23" t="s">
        <v>49</v>
      </c>
    </row>
    <row r="73" spans="2:31" ht="12.75">
      <c r="B73" s="29"/>
      <c r="C73" s="30"/>
      <c r="D73" s="30"/>
      <c r="E73" s="30"/>
      <c r="F73" s="30"/>
      <c r="G73" s="30"/>
      <c r="H73" s="30"/>
      <c r="I73" s="31"/>
      <c r="N73" s="362" t="s">
        <v>61</v>
      </c>
      <c r="O73" s="32" t="s">
        <v>66</v>
      </c>
      <c r="P73" s="21">
        <f>SUM(P74:P80)</f>
        <v>0</v>
      </c>
      <c r="Q73" s="21">
        <f aca="true" t="shared" si="29" ref="Q73:AA73">SUM(Q74:Q80)</f>
        <v>0</v>
      </c>
      <c r="R73" s="21">
        <f t="shared" si="29"/>
        <v>0</v>
      </c>
      <c r="S73" s="21">
        <f t="shared" si="29"/>
        <v>0</v>
      </c>
      <c r="T73" s="21">
        <f t="shared" si="29"/>
        <v>0</v>
      </c>
      <c r="U73" s="21">
        <f t="shared" si="29"/>
        <v>0</v>
      </c>
      <c r="V73" s="21">
        <f t="shared" si="29"/>
        <v>0</v>
      </c>
      <c r="W73" s="21">
        <f t="shared" si="29"/>
        <v>0</v>
      </c>
      <c r="X73" s="21">
        <f t="shared" si="29"/>
        <v>0</v>
      </c>
      <c r="Y73" s="21">
        <f t="shared" si="29"/>
        <v>0</v>
      </c>
      <c r="Z73" s="21">
        <f t="shared" si="29"/>
        <v>0</v>
      </c>
      <c r="AA73" s="21">
        <f t="shared" si="29"/>
        <v>0</v>
      </c>
      <c r="AB73" s="20">
        <f>IF(AB72&lt;&gt;0,IF(AC73&lt;&gt;0,SUM(AC73/AB72),0),0)</f>
        <v>0</v>
      </c>
      <c r="AC73" s="21">
        <f>SUM(P73:AA73)</f>
        <v>0</v>
      </c>
      <c r="AD73" s="33"/>
      <c r="AE73" s="23" t="s">
        <v>4</v>
      </c>
    </row>
    <row r="74" spans="2:31" ht="12.75">
      <c r="B74" s="33"/>
      <c r="C74" s="35"/>
      <c r="D74" s="35"/>
      <c r="E74" s="35"/>
      <c r="F74" s="35"/>
      <c r="G74" s="35"/>
      <c r="H74" s="35"/>
      <c r="I74" s="36"/>
      <c r="N74" s="363"/>
      <c r="O74" s="37" t="s">
        <v>11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20">
        <f>IF(AB72&lt;&gt;0,IF(AC74&lt;&gt;0,SUM(AC74/AB72),0),0)</f>
        <v>0</v>
      </c>
      <c r="AC74" s="21">
        <f aca="true" t="shared" si="30" ref="AC74:AC80">SUM(P74:AA74)</f>
        <v>0</v>
      </c>
      <c r="AD74" s="33"/>
      <c r="AE74" s="23" t="s">
        <v>5</v>
      </c>
    </row>
    <row r="75" spans="2:31" ht="12.75">
      <c r="B75" s="33"/>
      <c r="C75" s="35"/>
      <c r="D75" s="35"/>
      <c r="E75" s="35"/>
      <c r="F75" s="35"/>
      <c r="G75" s="35"/>
      <c r="H75" s="35"/>
      <c r="I75" s="36"/>
      <c r="N75" s="363"/>
      <c r="O75" s="37" t="s">
        <v>12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20">
        <f>IF(AB72&lt;&gt;0,IF(AC75&lt;&gt;0,SUM(AC75/AB72),0),0)</f>
        <v>0</v>
      </c>
      <c r="AC75" s="21">
        <f t="shared" si="30"/>
        <v>0</v>
      </c>
      <c r="AD75" s="33"/>
      <c r="AE75" s="23" t="s">
        <v>60</v>
      </c>
    </row>
    <row r="76" spans="2:31" ht="12.75">
      <c r="B76" s="33"/>
      <c r="C76" s="35"/>
      <c r="D76" s="35"/>
      <c r="E76" s="35"/>
      <c r="F76" s="35"/>
      <c r="G76" s="35"/>
      <c r="H76" s="35"/>
      <c r="I76" s="36"/>
      <c r="N76" s="363"/>
      <c r="O76" s="37" t="s">
        <v>13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20">
        <f>IF(AB72&lt;&gt;0,IF(AC76&lt;&gt;0,SUM(AC76/AB72),0),0)</f>
        <v>0</v>
      </c>
      <c r="AC76" s="21">
        <f t="shared" si="30"/>
        <v>0</v>
      </c>
      <c r="AD76" s="33"/>
      <c r="AE76" s="23" t="s">
        <v>7</v>
      </c>
    </row>
    <row r="77" spans="2:31" ht="12.75">
      <c r="B77" s="33"/>
      <c r="C77" s="35"/>
      <c r="D77" s="35"/>
      <c r="E77" s="35"/>
      <c r="F77" s="35"/>
      <c r="G77" s="35"/>
      <c r="H77" s="35"/>
      <c r="I77" s="36"/>
      <c r="N77" s="363"/>
      <c r="O77" s="37" t="s">
        <v>14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20">
        <f>IF(AB72&lt;&gt;0,IF(AC77&lt;&gt;0,SUM(AC77/AB72),0),0)</f>
        <v>0</v>
      </c>
      <c r="AC77" s="21">
        <f t="shared" si="30"/>
        <v>0</v>
      </c>
      <c r="AD77" s="33"/>
      <c r="AE77" s="23" t="s">
        <v>51</v>
      </c>
    </row>
    <row r="78" spans="2:31" ht="12.75">
      <c r="B78" s="33"/>
      <c r="C78" s="35"/>
      <c r="D78" s="35"/>
      <c r="E78" s="35"/>
      <c r="F78" s="35"/>
      <c r="G78" s="35"/>
      <c r="H78" s="35"/>
      <c r="I78" s="36"/>
      <c r="N78" s="363"/>
      <c r="O78" s="37" t="s">
        <v>6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20">
        <f>IF(AB72&lt;&gt;0,IF(AC78&lt;&gt;0,SUM(AC78/AB72),0),0)</f>
        <v>0</v>
      </c>
      <c r="AC78" s="21">
        <f t="shared" si="30"/>
        <v>0</v>
      </c>
      <c r="AD78" s="33"/>
      <c r="AE78" s="36"/>
    </row>
    <row r="79" spans="2:31" ht="12.75">
      <c r="B79" s="33"/>
      <c r="C79" s="35"/>
      <c r="D79" s="35"/>
      <c r="E79" s="35"/>
      <c r="F79" s="35"/>
      <c r="G79" s="35"/>
      <c r="H79" s="35"/>
      <c r="I79" s="36"/>
      <c r="N79" s="363"/>
      <c r="O79" s="37" t="s">
        <v>15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20">
        <f>IF(AB72&lt;&gt;0,IF(AC79&lt;&gt;0,SUM(AC79/AB72),0),0)</f>
        <v>0</v>
      </c>
      <c r="AC79" s="21">
        <f t="shared" si="30"/>
        <v>0</v>
      </c>
      <c r="AD79" s="365" t="s">
        <v>69</v>
      </c>
      <c r="AE79" s="365"/>
    </row>
    <row r="80" spans="2:31" ht="12.75">
      <c r="B80" s="38"/>
      <c r="C80" s="39"/>
      <c r="D80" s="39"/>
      <c r="E80" s="39"/>
      <c r="F80" s="39"/>
      <c r="G80" s="39"/>
      <c r="H80" s="39"/>
      <c r="I80" s="40"/>
      <c r="N80" s="364"/>
      <c r="O80" s="41" t="s">
        <v>16</v>
      </c>
      <c r="P80" s="48">
        <v>0</v>
      </c>
      <c r="Q80" s="48">
        <v>0</v>
      </c>
      <c r="R80" s="48">
        <v>0</v>
      </c>
      <c r="S80" s="48">
        <v>0</v>
      </c>
      <c r="T80" s="48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20">
        <f>IF(AB72&lt;&gt;0,IF(AC80&lt;&gt;0,SUM(AC80/AB72),0),0)</f>
        <v>0</v>
      </c>
      <c r="AC80" s="21">
        <f t="shared" si="30"/>
        <v>0</v>
      </c>
      <c r="AD80" s="42" t="str">
        <f>IF(AD69=1,AD70,IF(AD69=2,AD71,IF(AD69=3,AD72)))</f>
        <v>$ Value</v>
      </c>
      <c r="AE80" s="43" t="str">
        <f>IF(AE69=1,AE70,IF(AE69=2,AE71,IF(AE69=3,AE72,IF(AE69=4,AE73,IF(AE69=5,AE74,IF(AE69=6,AE75,IF(AE69=7,AE76,IF(AE69=8,AE77))))))))</f>
        <v>Complex Values</v>
      </c>
    </row>
    <row r="81" spans="16:29" ht="15" customHeight="1">
      <c r="P81" s="8">
        <f aca="true" t="shared" si="31" ref="P81:AA81">P$6</f>
        <v>37987</v>
      </c>
      <c r="Q81" s="8">
        <f t="shared" si="31"/>
        <v>38018</v>
      </c>
      <c r="R81" s="8">
        <f t="shared" si="31"/>
        <v>38047</v>
      </c>
      <c r="S81" s="8">
        <f t="shared" si="31"/>
        <v>38078</v>
      </c>
      <c r="T81" s="8">
        <f t="shared" si="31"/>
        <v>38108</v>
      </c>
      <c r="U81" s="8">
        <f t="shared" si="31"/>
        <v>38139</v>
      </c>
      <c r="V81" s="8">
        <f t="shared" si="31"/>
        <v>38169</v>
      </c>
      <c r="W81" s="8">
        <f t="shared" si="31"/>
        <v>38200</v>
      </c>
      <c r="X81" s="8">
        <f t="shared" si="31"/>
        <v>38231</v>
      </c>
      <c r="Y81" s="8">
        <f t="shared" si="31"/>
        <v>38261</v>
      </c>
      <c r="Z81" s="8">
        <f t="shared" si="31"/>
        <v>38292</v>
      </c>
      <c r="AA81" s="8">
        <f t="shared" si="31"/>
        <v>38322</v>
      </c>
      <c r="AB81" s="8"/>
      <c r="AC81" s="8"/>
    </row>
    <row r="82" spans="1:32" ht="18" customHeight="1">
      <c r="A82" s="45" t="s">
        <v>74</v>
      </c>
      <c r="B82" s="11" t="s">
        <v>68</v>
      </c>
      <c r="C82" s="377">
        <f>LEFT(Default!B24,25)</f>
      </c>
      <c r="D82" s="378"/>
      <c r="E82" s="379"/>
      <c r="F82" s="12" t="s">
        <v>0</v>
      </c>
      <c r="G82" s="380">
        <f>IF(AE84=1,SUM(AC88),IF(AE84=2,SUM(AC89),IF(AE84=3,SUM(AC90),IF(AE84=4,SUM(AC91),IF(AE84=5,SUM(AC92),IF(AE84=6,SUM(AC93),IF(AE84=7,SUM(AC94),SUM(AC95))))))))</f>
        <v>0</v>
      </c>
      <c r="H82" s="381"/>
      <c r="I82" s="13"/>
      <c r="N82" s="382" t="s">
        <v>169</v>
      </c>
      <c r="O82" s="383"/>
      <c r="P82" s="175">
        <f>SUM(AB83)</f>
        <v>0</v>
      </c>
      <c r="Q82" s="175">
        <f>SUM(AB83)</f>
        <v>0</v>
      </c>
      <c r="R82" s="175">
        <f>SUM(AB83)</f>
        <v>0</v>
      </c>
      <c r="S82" s="175">
        <f>SUM(AB83)</f>
        <v>0</v>
      </c>
      <c r="T82" s="175">
        <f>SUM(AB83)</f>
        <v>0</v>
      </c>
      <c r="U82" s="175">
        <f>SUM(AB83)</f>
        <v>0</v>
      </c>
      <c r="V82" s="175">
        <f>SUM(AB83)</f>
        <v>0</v>
      </c>
      <c r="W82" s="175">
        <f>SUM(AB83)</f>
        <v>0</v>
      </c>
      <c r="X82" s="175">
        <f>SUM(AB83)</f>
        <v>0</v>
      </c>
      <c r="Y82" s="175">
        <f>SUM(AB83)</f>
        <v>0</v>
      </c>
      <c r="Z82" s="175">
        <f>SUM(AB83)</f>
        <v>0</v>
      </c>
      <c r="AA82" s="175">
        <f>SUM(AB83)</f>
        <v>0</v>
      </c>
      <c r="AB82" s="46" t="str">
        <f>AB$7</f>
        <v>AVERAGE</v>
      </c>
      <c r="AC82" s="46" t="str">
        <f>AC$7</f>
        <v>TOTALS</v>
      </c>
      <c r="AF82" s="9"/>
    </row>
    <row r="83" spans="2:32" ht="15" customHeight="1">
      <c r="B83" s="16" t="s">
        <v>10</v>
      </c>
      <c r="C83" s="17"/>
      <c r="D83" s="366">
        <f>Default!C25</f>
        <v>0</v>
      </c>
      <c r="E83" s="367"/>
      <c r="F83" s="367"/>
      <c r="G83" s="367"/>
      <c r="H83" s="367"/>
      <c r="I83" s="368"/>
      <c r="N83" s="369" t="s">
        <v>62</v>
      </c>
      <c r="O83" s="18" t="s">
        <v>63</v>
      </c>
      <c r="P83" s="14">
        <f>IF(P84=0,0,IF($AD84=1,SUM(P84),IF(P86=0,0,IF($AD84=2,SUM((P84/P86)*100),IF(P85=0,0,IF($AD84=3,SUM((P84/P85)*100),0))))))</f>
        <v>0</v>
      </c>
      <c r="Q83" s="19">
        <f aca="true" t="shared" si="32" ref="Q83:AA83">IF(Q84=0,0,IF($AD84=1,SUM(Q84),IF(Q86=0,0,IF($AD84=2,SUM((Q84/Q86)*100),IF(Q85=0,0,IF($AD84=3,SUM((Q84/Q85)*100),0))))))</f>
        <v>0</v>
      </c>
      <c r="R83" s="19">
        <f t="shared" si="32"/>
        <v>0</v>
      </c>
      <c r="S83" s="19">
        <f t="shared" si="32"/>
        <v>0</v>
      </c>
      <c r="T83" s="19">
        <f t="shared" si="32"/>
        <v>0</v>
      </c>
      <c r="U83" s="19">
        <f t="shared" si="32"/>
        <v>0</v>
      </c>
      <c r="V83" s="19">
        <f t="shared" si="32"/>
        <v>0</v>
      </c>
      <c r="W83" s="19">
        <f t="shared" si="32"/>
        <v>0</v>
      </c>
      <c r="X83" s="19">
        <f t="shared" si="32"/>
        <v>0</v>
      </c>
      <c r="Y83" s="19">
        <f t="shared" si="32"/>
        <v>0</v>
      </c>
      <c r="Z83" s="19">
        <f t="shared" si="32"/>
        <v>0</v>
      </c>
      <c r="AA83" s="19">
        <f t="shared" si="32"/>
        <v>0</v>
      </c>
      <c r="AB83" s="19">
        <f>IF(AB87&lt;&gt;0,IF(AC83&lt;&gt;0,SUM(AC83/AB87),0),0)</f>
        <v>0</v>
      </c>
      <c r="AC83" s="183">
        <f>SUM(P83:AA83)</f>
        <v>0</v>
      </c>
      <c r="AD83" s="372" t="s">
        <v>47</v>
      </c>
      <c r="AE83" s="372"/>
      <c r="AF83" s="9"/>
    </row>
    <row r="84" spans="2:32" ht="18" customHeight="1">
      <c r="B84" s="373"/>
      <c r="C84" s="374"/>
      <c r="D84" s="366">
        <f>Default!C26</f>
        <v>0</v>
      </c>
      <c r="E84" s="367"/>
      <c r="F84" s="367"/>
      <c r="G84" s="367"/>
      <c r="H84" s="367"/>
      <c r="I84" s="368"/>
      <c r="N84" s="370"/>
      <c r="O84" s="22" t="s">
        <v>52</v>
      </c>
      <c r="P84" s="49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184">
        <f>IF(AB87&lt;&gt;0,IF(AC84&lt;&gt;0,SUM(AC84/AB87),0),0)</f>
        <v>0</v>
      </c>
      <c r="AC84" s="183">
        <f>SUM(P84:AA84)</f>
        <v>0</v>
      </c>
      <c r="AD84" s="44">
        <v>1</v>
      </c>
      <c r="AE84" s="44">
        <v>1</v>
      </c>
      <c r="AF84" s="9"/>
    </row>
    <row r="85" spans="2:32" ht="12.75">
      <c r="B85" s="375" t="s">
        <v>44</v>
      </c>
      <c r="C85" s="375"/>
      <c r="D85" s="376"/>
      <c r="E85" s="376"/>
      <c r="F85" s="376"/>
      <c r="G85" s="376"/>
      <c r="H85" s="376"/>
      <c r="I85" s="376"/>
      <c r="N85" s="370"/>
      <c r="O85" s="22" t="s">
        <v>53</v>
      </c>
      <c r="P85" s="51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20">
        <f>IF(AB87&lt;&gt;0,IF(AC85&lt;&gt;0,SUM(AC85/AB87),0),0)</f>
        <v>0</v>
      </c>
      <c r="AC85" s="21">
        <f>SUM(P85:AA85)</f>
        <v>0</v>
      </c>
      <c r="AD85" s="23" t="s">
        <v>57</v>
      </c>
      <c r="AE85" s="23" t="s">
        <v>50</v>
      </c>
      <c r="AF85" s="9"/>
    </row>
    <row r="86" spans="2:32" ht="12.75">
      <c r="B86" s="24" t="s">
        <v>17</v>
      </c>
      <c r="C86" s="24" t="s">
        <v>11</v>
      </c>
      <c r="D86" s="24" t="s">
        <v>12</v>
      </c>
      <c r="E86" s="24" t="s">
        <v>13</v>
      </c>
      <c r="F86" s="24" t="s">
        <v>14</v>
      </c>
      <c r="G86" s="24" t="s">
        <v>6</v>
      </c>
      <c r="H86" s="24" t="s">
        <v>15</v>
      </c>
      <c r="I86" s="24" t="s">
        <v>16</v>
      </c>
      <c r="L86" s="25"/>
      <c r="M86" s="25"/>
      <c r="N86" s="371"/>
      <c r="O86" s="26" t="s">
        <v>54</v>
      </c>
      <c r="P86" s="51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20">
        <f>IF(AB87&lt;&gt;0,IF(AC86&lt;&gt;0,SUM(AC86/AB87),0),0)</f>
        <v>0</v>
      </c>
      <c r="AC86" s="21">
        <f>SUM(P86:AA86)</f>
        <v>0</v>
      </c>
      <c r="AD86" s="23" t="s">
        <v>56</v>
      </c>
      <c r="AE86" s="23" t="s">
        <v>48</v>
      </c>
      <c r="AF86" s="9"/>
    </row>
    <row r="87" spans="2:31" ht="12.75">
      <c r="B87" s="27" t="s">
        <v>9</v>
      </c>
      <c r="C87" s="28">
        <f>IF(AC88&lt;&gt;0,IF(AC89&lt;&gt;0,SUM(AC89/AC88),0),0)</f>
        <v>0</v>
      </c>
      <c r="D87" s="28">
        <f>IF(AC88&lt;&gt;0,IF(AC90&lt;&gt;0,SUM(AC90/AC88),0),0)</f>
        <v>0</v>
      </c>
      <c r="E87" s="28">
        <f>IF(AC88&lt;&gt;0,IF(AC91&lt;&gt;0,SUM(AC91/AC88),0),0)</f>
        <v>0</v>
      </c>
      <c r="F87" s="28">
        <f>IF(AC88&lt;&gt;0,IF(AC92&lt;&gt;0,SUM(AC92/AC88),0),0)</f>
        <v>0</v>
      </c>
      <c r="G87" s="28">
        <f>IF(AC88&lt;&gt;0,IF(AC93&lt;&gt;0,SUM(AC93/AC88),0),0)</f>
        <v>0</v>
      </c>
      <c r="H87" s="28">
        <f>IF(AC88&lt;&gt;0,IF(AC94&lt;&gt;0,SUM(AC94/AC88),0),0)</f>
        <v>0</v>
      </c>
      <c r="I87" s="28">
        <f>IF(AC88&lt;&gt;0,IF(AC95&lt;&gt;0,SUM(AC95/AC88),0),0)</f>
        <v>0</v>
      </c>
      <c r="N87" s="360" t="s">
        <v>170</v>
      </c>
      <c r="O87" s="361"/>
      <c r="P87" s="173">
        <f aca="true" t="shared" si="33" ref="P87:AA87">IF(SUM(P83:P86)+SUM(P88:P95)&lt;&gt;0,1,0)</f>
        <v>0</v>
      </c>
      <c r="Q87" s="173">
        <f t="shared" si="33"/>
        <v>0</v>
      </c>
      <c r="R87" s="173">
        <f t="shared" si="33"/>
        <v>0</v>
      </c>
      <c r="S87" s="173">
        <f t="shared" si="33"/>
        <v>0</v>
      </c>
      <c r="T87" s="173">
        <f t="shared" si="33"/>
        <v>0</v>
      </c>
      <c r="U87" s="173">
        <f t="shared" si="33"/>
        <v>0</v>
      </c>
      <c r="V87" s="173">
        <f t="shared" si="33"/>
        <v>0</v>
      </c>
      <c r="W87" s="173">
        <f t="shared" si="33"/>
        <v>0</v>
      </c>
      <c r="X87" s="173">
        <f t="shared" si="33"/>
        <v>0</v>
      </c>
      <c r="Y87" s="173">
        <f t="shared" si="33"/>
        <v>0</v>
      </c>
      <c r="Z87" s="173">
        <f t="shared" si="33"/>
        <v>0</v>
      </c>
      <c r="AA87" s="173">
        <f t="shared" si="33"/>
        <v>0</v>
      </c>
      <c r="AB87" s="173">
        <f>SUM(P87:AA87)</f>
        <v>0</v>
      </c>
      <c r="AC87" s="176" t="s">
        <v>39</v>
      </c>
      <c r="AD87" s="23" t="s">
        <v>55</v>
      </c>
      <c r="AE87" s="23" t="s">
        <v>49</v>
      </c>
    </row>
    <row r="88" spans="2:31" ht="12.75">
      <c r="B88" s="29"/>
      <c r="C88" s="30"/>
      <c r="D88" s="30"/>
      <c r="E88" s="30"/>
      <c r="F88" s="30"/>
      <c r="G88" s="30"/>
      <c r="H88" s="30"/>
      <c r="I88" s="31"/>
      <c r="N88" s="362" t="s">
        <v>61</v>
      </c>
      <c r="O88" s="32" t="s">
        <v>66</v>
      </c>
      <c r="P88" s="21">
        <f>SUM(P89:P95)</f>
        <v>0</v>
      </c>
      <c r="Q88" s="21">
        <f aca="true" t="shared" si="34" ref="Q88:AA88">SUM(Q89:Q95)</f>
        <v>0</v>
      </c>
      <c r="R88" s="21">
        <f t="shared" si="34"/>
        <v>0</v>
      </c>
      <c r="S88" s="21">
        <f t="shared" si="34"/>
        <v>0</v>
      </c>
      <c r="T88" s="21">
        <f t="shared" si="34"/>
        <v>0</v>
      </c>
      <c r="U88" s="21">
        <f t="shared" si="34"/>
        <v>0</v>
      </c>
      <c r="V88" s="21">
        <f t="shared" si="34"/>
        <v>0</v>
      </c>
      <c r="W88" s="21">
        <f t="shared" si="34"/>
        <v>0</v>
      </c>
      <c r="X88" s="21">
        <f t="shared" si="34"/>
        <v>0</v>
      </c>
      <c r="Y88" s="21">
        <f t="shared" si="34"/>
        <v>0</v>
      </c>
      <c r="Z88" s="21">
        <f t="shared" si="34"/>
        <v>0</v>
      </c>
      <c r="AA88" s="21">
        <f t="shared" si="34"/>
        <v>0</v>
      </c>
      <c r="AB88" s="20">
        <f>IF(AB87&lt;&gt;0,IF(AC88&lt;&gt;0,SUM(AC88/AB87),0),0)</f>
        <v>0</v>
      </c>
      <c r="AC88" s="21">
        <f>SUM(P88:AA88)</f>
        <v>0</v>
      </c>
      <c r="AD88" s="33"/>
      <c r="AE88" s="23" t="s">
        <v>4</v>
      </c>
    </row>
    <row r="89" spans="2:31" ht="12.75">
      <c r="B89" s="33"/>
      <c r="C89" s="35"/>
      <c r="D89" s="35"/>
      <c r="E89" s="35"/>
      <c r="F89" s="35"/>
      <c r="G89" s="35"/>
      <c r="H89" s="35"/>
      <c r="I89" s="36"/>
      <c r="N89" s="363"/>
      <c r="O89" s="37" t="s">
        <v>11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20">
        <f>IF(AB87&lt;&gt;0,IF(AC89&lt;&gt;0,SUM(AC89/AB87),0),0)</f>
        <v>0</v>
      </c>
      <c r="AC89" s="21">
        <f aca="true" t="shared" si="35" ref="AC89:AC95">SUM(P89:AA89)</f>
        <v>0</v>
      </c>
      <c r="AD89" s="33"/>
      <c r="AE89" s="23" t="s">
        <v>5</v>
      </c>
    </row>
    <row r="90" spans="2:31" ht="12.75">
      <c r="B90" s="33"/>
      <c r="C90" s="35"/>
      <c r="D90" s="35"/>
      <c r="E90" s="35"/>
      <c r="F90" s="35"/>
      <c r="G90" s="35"/>
      <c r="H90" s="35"/>
      <c r="I90" s="36"/>
      <c r="N90" s="363"/>
      <c r="O90" s="37" t="s">
        <v>12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20">
        <f>IF(AB87&lt;&gt;0,IF(AC90&lt;&gt;0,SUM(AC90/AB87),0),0)</f>
        <v>0</v>
      </c>
      <c r="AC90" s="21">
        <f t="shared" si="35"/>
        <v>0</v>
      </c>
      <c r="AD90" s="33"/>
      <c r="AE90" s="23" t="s">
        <v>60</v>
      </c>
    </row>
    <row r="91" spans="2:31" ht="12.75">
      <c r="B91" s="33"/>
      <c r="C91" s="35"/>
      <c r="D91" s="35"/>
      <c r="E91" s="35"/>
      <c r="F91" s="35"/>
      <c r="G91" s="35"/>
      <c r="H91" s="35"/>
      <c r="I91" s="36"/>
      <c r="N91" s="363"/>
      <c r="O91" s="37" t="s">
        <v>13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20">
        <f>IF(AB87&lt;&gt;0,IF(AC91&lt;&gt;0,SUM(AC91/AB87),0),0)</f>
        <v>0</v>
      </c>
      <c r="AC91" s="21">
        <f t="shared" si="35"/>
        <v>0</v>
      </c>
      <c r="AD91" s="33"/>
      <c r="AE91" s="23" t="s">
        <v>7</v>
      </c>
    </row>
    <row r="92" spans="2:31" ht="12.75">
      <c r="B92" s="33"/>
      <c r="C92" s="35"/>
      <c r="D92" s="35"/>
      <c r="E92" s="35"/>
      <c r="F92" s="35"/>
      <c r="G92" s="35"/>
      <c r="H92" s="35"/>
      <c r="I92" s="36"/>
      <c r="N92" s="363"/>
      <c r="O92" s="37" t="s">
        <v>14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20">
        <f>IF(AB87&lt;&gt;0,IF(AC92&lt;&gt;0,SUM(AC92/AB87),0),0)</f>
        <v>0</v>
      </c>
      <c r="AC92" s="21">
        <f t="shared" si="35"/>
        <v>0</v>
      </c>
      <c r="AD92" s="33"/>
      <c r="AE92" s="23" t="s">
        <v>51</v>
      </c>
    </row>
    <row r="93" spans="2:31" ht="12.75">
      <c r="B93" s="33"/>
      <c r="C93" s="35"/>
      <c r="D93" s="35"/>
      <c r="E93" s="35"/>
      <c r="F93" s="35"/>
      <c r="G93" s="35"/>
      <c r="H93" s="35"/>
      <c r="I93" s="36"/>
      <c r="N93" s="363"/>
      <c r="O93" s="37" t="s">
        <v>6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20">
        <f>IF(AB87&lt;&gt;0,IF(AC93&lt;&gt;0,SUM(AC93/AB87),0),0)</f>
        <v>0</v>
      </c>
      <c r="AC93" s="21">
        <f t="shared" si="35"/>
        <v>0</v>
      </c>
      <c r="AD93" s="33"/>
      <c r="AE93" s="36"/>
    </row>
    <row r="94" spans="2:31" ht="12.75">
      <c r="B94" s="33"/>
      <c r="C94" s="35"/>
      <c r="D94" s="35"/>
      <c r="E94" s="35"/>
      <c r="F94" s="35"/>
      <c r="G94" s="35"/>
      <c r="H94" s="35"/>
      <c r="I94" s="36"/>
      <c r="N94" s="363"/>
      <c r="O94" s="37" t="s">
        <v>15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20">
        <f>IF(AB87&lt;&gt;0,IF(AC94&lt;&gt;0,SUM(AC94/AB87),0),0)</f>
        <v>0</v>
      </c>
      <c r="AC94" s="21">
        <f t="shared" si="35"/>
        <v>0</v>
      </c>
      <c r="AD94" s="365" t="s">
        <v>69</v>
      </c>
      <c r="AE94" s="365"/>
    </row>
    <row r="95" spans="2:31" ht="12.75">
      <c r="B95" s="38"/>
      <c r="C95" s="39"/>
      <c r="D95" s="39"/>
      <c r="E95" s="39"/>
      <c r="F95" s="39"/>
      <c r="G95" s="39"/>
      <c r="H95" s="39"/>
      <c r="I95" s="40"/>
      <c r="N95" s="364"/>
      <c r="O95" s="41" t="s">
        <v>16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20">
        <f>IF(AB87&lt;&gt;0,IF(AC95&lt;&gt;0,SUM(AC95/AB87),0),0)</f>
        <v>0</v>
      </c>
      <c r="AC95" s="21">
        <f t="shared" si="35"/>
        <v>0</v>
      </c>
      <c r="AD95" s="42" t="str">
        <f>IF(AD84=1,AD85,IF(AD84=2,AD86,IF(AD84=3,AD87)))</f>
        <v>$ Value</v>
      </c>
      <c r="AE95" s="43" t="str">
        <f>IF(AE84=1,AE85,IF(AE84=2,AE86,IF(AE84=3,AE87,IF(AE84=4,AE88,IF(AE84=5,AE89,IF(AE84=6,AE90,IF(AE84=7,AE91,IF(AE84=8,AE92))))))))</f>
        <v>Complex Values</v>
      </c>
    </row>
    <row r="96" spans="16:29" ht="15" customHeight="1">
      <c r="P96" s="8">
        <f aca="true" t="shared" si="36" ref="P96:AA96">P$6</f>
        <v>37987</v>
      </c>
      <c r="Q96" s="8">
        <f t="shared" si="36"/>
        <v>38018</v>
      </c>
      <c r="R96" s="8">
        <f t="shared" si="36"/>
        <v>38047</v>
      </c>
      <c r="S96" s="8">
        <f t="shared" si="36"/>
        <v>38078</v>
      </c>
      <c r="T96" s="8">
        <f t="shared" si="36"/>
        <v>38108</v>
      </c>
      <c r="U96" s="8">
        <f t="shared" si="36"/>
        <v>38139</v>
      </c>
      <c r="V96" s="8">
        <f t="shared" si="36"/>
        <v>38169</v>
      </c>
      <c r="W96" s="8">
        <f t="shared" si="36"/>
        <v>38200</v>
      </c>
      <c r="X96" s="8">
        <f t="shared" si="36"/>
        <v>38231</v>
      </c>
      <c r="Y96" s="8">
        <f t="shared" si="36"/>
        <v>38261</v>
      </c>
      <c r="Z96" s="8">
        <f t="shared" si="36"/>
        <v>38292</v>
      </c>
      <c r="AA96" s="8">
        <f t="shared" si="36"/>
        <v>38322</v>
      </c>
      <c r="AB96" s="8"/>
      <c r="AC96" s="8"/>
    </row>
    <row r="97" spans="1:32" ht="18" customHeight="1">
      <c r="A97" s="45" t="s">
        <v>75</v>
      </c>
      <c r="B97" s="11" t="s">
        <v>68</v>
      </c>
      <c r="C97" s="377">
        <f>LEFT(Default!B27,25)</f>
      </c>
      <c r="D97" s="378"/>
      <c r="E97" s="379"/>
      <c r="F97" s="12" t="s">
        <v>0</v>
      </c>
      <c r="G97" s="380">
        <f>IF(AE99=1,SUM(AC103),IF(AE99=2,SUM(AC104),IF(AE99=3,SUM(AC105),IF(AE99=4,SUM(AC106),IF(AE99=5,SUM(AC107),IF(AE99=6,SUM(AC108),IF(AE99=7,SUM(AC109),SUM(AC110))))))))</f>
        <v>0</v>
      </c>
      <c r="H97" s="381"/>
      <c r="I97" s="13"/>
      <c r="N97" s="382" t="s">
        <v>169</v>
      </c>
      <c r="O97" s="383"/>
      <c r="P97" s="175">
        <f>SUM(AB98)</f>
        <v>0</v>
      </c>
      <c r="Q97" s="175">
        <f>SUM(AB98)</f>
        <v>0</v>
      </c>
      <c r="R97" s="175">
        <f>SUM(AB98)</f>
        <v>0</v>
      </c>
      <c r="S97" s="175">
        <f>SUM(AB98)</f>
        <v>0</v>
      </c>
      <c r="T97" s="175">
        <f>SUM(AB98)</f>
        <v>0</v>
      </c>
      <c r="U97" s="175">
        <f>SUM(AB98)</f>
        <v>0</v>
      </c>
      <c r="V97" s="175">
        <f>SUM(AB98)</f>
        <v>0</v>
      </c>
      <c r="W97" s="175">
        <f>SUM(AB98)</f>
        <v>0</v>
      </c>
      <c r="X97" s="175">
        <f>SUM(AB98)</f>
        <v>0</v>
      </c>
      <c r="Y97" s="175">
        <f>SUM(AB98)</f>
        <v>0</v>
      </c>
      <c r="Z97" s="175">
        <f>SUM(AB98)</f>
        <v>0</v>
      </c>
      <c r="AA97" s="175">
        <f>SUM(AB98)</f>
        <v>0</v>
      </c>
      <c r="AB97" s="46" t="str">
        <f>AB$7</f>
        <v>AVERAGE</v>
      </c>
      <c r="AC97" s="46" t="str">
        <f>AC$7</f>
        <v>TOTALS</v>
      </c>
      <c r="AF97" s="9"/>
    </row>
    <row r="98" spans="2:32" ht="15" customHeight="1">
      <c r="B98" s="16" t="s">
        <v>10</v>
      </c>
      <c r="C98" s="17"/>
      <c r="D98" s="366">
        <f>Default!C28</f>
        <v>0</v>
      </c>
      <c r="E98" s="367"/>
      <c r="F98" s="367"/>
      <c r="G98" s="367"/>
      <c r="H98" s="367"/>
      <c r="I98" s="368"/>
      <c r="N98" s="369" t="s">
        <v>62</v>
      </c>
      <c r="O98" s="18" t="s">
        <v>63</v>
      </c>
      <c r="P98" s="14">
        <f>IF(P99=0,0,IF($AD99=1,SUM(P99),IF(P101=0,0,IF($AD99=2,SUM((P99/P101)*100),IF(P100=0,0,IF($AD99=3,SUM((P99/P100)*100),0))))))</f>
        <v>0</v>
      </c>
      <c r="Q98" s="19">
        <f aca="true" t="shared" si="37" ref="Q98:AA98">IF(Q99=0,0,IF($AD99=1,SUM(Q99),IF(Q101=0,0,IF($AD99=2,SUM((Q99/Q101)*100),IF(Q100=0,0,IF($AD99=3,SUM((Q99/Q100)*100),0))))))</f>
        <v>0</v>
      </c>
      <c r="R98" s="19">
        <f t="shared" si="37"/>
        <v>0</v>
      </c>
      <c r="S98" s="19">
        <f t="shared" si="37"/>
        <v>0</v>
      </c>
      <c r="T98" s="19">
        <f t="shared" si="37"/>
        <v>0</v>
      </c>
      <c r="U98" s="19">
        <f t="shared" si="37"/>
        <v>0</v>
      </c>
      <c r="V98" s="19">
        <f t="shared" si="37"/>
        <v>0</v>
      </c>
      <c r="W98" s="19">
        <f t="shared" si="37"/>
        <v>0</v>
      </c>
      <c r="X98" s="19">
        <f t="shared" si="37"/>
        <v>0</v>
      </c>
      <c r="Y98" s="19">
        <f t="shared" si="37"/>
        <v>0</v>
      </c>
      <c r="Z98" s="19">
        <f t="shared" si="37"/>
        <v>0</v>
      </c>
      <c r="AA98" s="19">
        <f t="shared" si="37"/>
        <v>0</v>
      </c>
      <c r="AB98" s="19">
        <f>IF(AB102&lt;&gt;0,IF(AC98&lt;&gt;0,SUM(AC98/AB102),0),0)</f>
        <v>0</v>
      </c>
      <c r="AC98" s="183">
        <f>SUM(P98:AA98)</f>
        <v>0</v>
      </c>
      <c r="AD98" s="372" t="s">
        <v>47</v>
      </c>
      <c r="AE98" s="372"/>
      <c r="AF98" s="9"/>
    </row>
    <row r="99" spans="2:32" ht="18" customHeight="1">
      <c r="B99" s="373"/>
      <c r="C99" s="374"/>
      <c r="D99" s="366">
        <f>Default!C29</f>
        <v>0</v>
      </c>
      <c r="E99" s="367"/>
      <c r="F99" s="367"/>
      <c r="G99" s="367"/>
      <c r="H99" s="367"/>
      <c r="I99" s="368"/>
      <c r="N99" s="370"/>
      <c r="O99" s="22" t="s">
        <v>52</v>
      </c>
      <c r="P99" s="49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184">
        <f>IF(AB102&lt;&gt;0,IF(AC99&lt;&gt;0,SUM(AC99/AB102),0),0)</f>
        <v>0</v>
      </c>
      <c r="AC99" s="183">
        <f>SUM(P99:AA99)</f>
        <v>0</v>
      </c>
      <c r="AD99" s="44">
        <v>1</v>
      </c>
      <c r="AE99" s="44">
        <v>1</v>
      </c>
      <c r="AF99" s="9"/>
    </row>
    <row r="100" spans="2:32" ht="12.75">
      <c r="B100" s="375" t="s">
        <v>44</v>
      </c>
      <c r="C100" s="375"/>
      <c r="D100" s="376"/>
      <c r="E100" s="376"/>
      <c r="F100" s="376"/>
      <c r="G100" s="376"/>
      <c r="H100" s="376"/>
      <c r="I100" s="376"/>
      <c r="N100" s="370"/>
      <c r="O100" s="22" t="s">
        <v>53</v>
      </c>
      <c r="P100" s="51">
        <v>0</v>
      </c>
      <c r="Q100" s="48">
        <v>0</v>
      </c>
      <c r="R100" s="48">
        <v>0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20">
        <f>IF(AB102&lt;&gt;0,IF(AC100&lt;&gt;0,SUM(AC100/AB102),0),0)</f>
        <v>0</v>
      </c>
      <c r="AC100" s="21">
        <f>SUM(P100:AA100)</f>
        <v>0</v>
      </c>
      <c r="AD100" s="23" t="s">
        <v>57</v>
      </c>
      <c r="AE100" s="23" t="s">
        <v>50</v>
      </c>
      <c r="AF100" s="9"/>
    </row>
    <row r="101" spans="2:32" ht="12.75">
      <c r="B101" s="24" t="s">
        <v>17</v>
      </c>
      <c r="C101" s="24" t="s">
        <v>11</v>
      </c>
      <c r="D101" s="24" t="s">
        <v>12</v>
      </c>
      <c r="E101" s="24" t="s">
        <v>13</v>
      </c>
      <c r="F101" s="24" t="s">
        <v>14</v>
      </c>
      <c r="G101" s="24" t="s">
        <v>6</v>
      </c>
      <c r="H101" s="24" t="s">
        <v>15</v>
      </c>
      <c r="I101" s="24" t="s">
        <v>16</v>
      </c>
      <c r="L101" s="25"/>
      <c r="M101" s="25"/>
      <c r="N101" s="371"/>
      <c r="O101" s="26" t="s">
        <v>54</v>
      </c>
      <c r="P101" s="51">
        <v>0</v>
      </c>
      <c r="Q101" s="48">
        <v>0</v>
      </c>
      <c r="R101" s="48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20">
        <f>IF(AB102&lt;&gt;0,IF(AC101&lt;&gt;0,SUM(AC101/AB102),0),0)</f>
        <v>0</v>
      </c>
      <c r="AC101" s="21">
        <f>SUM(P101:AA101)</f>
        <v>0</v>
      </c>
      <c r="AD101" s="23" t="s">
        <v>56</v>
      </c>
      <c r="AE101" s="23" t="s">
        <v>48</v>
      </c>
      <c r="AF101" s="9"/>
    </row>
    <row r="102" spans="2:31" ht="12.75">
      <c r="B102" s="27" t="s">
        <v>9</v>
      </c>
      <c r="C102" s="28">
        <f>IF(AC103&lt;&gt;0,IF(AC104&lt;&gt;0,SUM(AC104/AC103),0),0)</f>
        <v>0</v>
      </c>
      <c r="D102" s="28">
        <f>IF(AC103&lt;&gt;0,IF(AC105&lt;&gt;0,SUM(AC105/AC103),0),0)</f>
        <v>0</v>
      </c>
      <c r="E102" s="28">
        <f>IF(AC103&lt;&gt;0,IF(AC106&lt;&gt;0,SUM(AC106/AC103),0),0)</f>
        <v>0</v>
      </c>
      <c r="F102" s="28">
        <f>IF(AC103&lt;&gt;0,IF(AC107&lt;&gt;0,SUM(AC107/AC103),0),0)</f>
        <v>0</v>
      </c>
      <c r="G102" s="28">
        <f>IF(AC103&lt;&gt;0,IF(AC108&lt;&gt;0,SUM(AC108/AC103),0),0)</f>
        <v>0</v>
      </c>
      <c r="H102" s="28">
        <f>IF(AC103&lt;&gt;0,IF(AC109&lt;&gt;0,SUM(AC109/AC103),0),0)</f>
        <v>0</v>
      </c>
      <c r="I102" s="28">
        <f>IF(AC103&lt;&gt;0,IF(AC110&lt;&gt;0,SUM(AC110/AC103),0),0)</f>
        <v>0</v>
      </c>
      <c r="N102" s="360" t="s">
        <v>170</v>
      </c>
      <c r="O102" s="361"/>
      <c r="P102" s="173">
        <f aca="true" t="shared" si="38" ref="P102:AA102">IF(SUM(P98:P101)+SUM(P103:P110)&lt;&gt;0,1,0)</f>
        <v>0</v>
      </c>
      <c r="Q102" s="173">
        <f t="shared" si="38"/>
        <v>0</v>
      </c>
      <c r="R102" s="173">
        <f t="shared" si="38"/>
        <v>0</v>
      </c>
      <c r="S102" s="173">
        <f t="shared" si="38"/>
        <v>0</v>
      </c>
      <c r="T102" s="173">
        <f t="shared" si="38"/>
        <v>0</v>
      </c>
      <c r="U102" s="173">
        <f t="shared" si="38"/>
        <v>0</v>
      </c>
      <c r="V102" s="173">
        <f t="shared" si="38"/>
        <v>0</v>
      </c>
      <c r="W102" s="173">
        <f t="shared" si="38"/>
        <v>0</v>
      </c>
      <c r="X102" s="173">
        <f t="shared" si="38"/>
        <v>0</v>
      </c>
      <c r="Y102" s="173">
        <f t="shared" si="38"/>
        <v>0</v>
      </c>
      <c r="Z102" s="173">
        <f t="shared" si="38"/>
        <v>0</v>
      </c>
      <c r="AA102" s="173">
        <f t="shared" si="38"/>
        <v>0</v>
      </c>
      <c r="AB102" s="173">
        <f>SUM(P102:AA102)</f>
        <v>0</v>
      </c>
      <c r="AC102" s="176" t="s">
        <v>39</v>
      </c>
      <c r="AD102" s="23" t="s">
        <v>55</v>
      </c>
      <c r="AE102" s="23" t="s">
        <v>49</v>
      </c>
    </row>
    <row r="103" spans="2:31" ht="12.75">
      <c r="B103" s="29"/>
      <c r="C103" s="30"/>
      <c r="D103" s="30"/>
      <c r="E103" s="30"/>
      <c r="F103" s="30"/>
      <c r="G103" s="30"/>
      <c r="H103" s="30"/>
      <c r="I103" s="31"/>
      <c r="N103" s="362" t="s">
        <v>61</v>
      </c>
      <c r="O103" s="32" t="s">
        <v>66</v>
      </c>
      <c r="P103" s="21">
        <f>SUM(P104:P110)</f>
        <v>0</v>
      </c>
      <c r="Q103" s="21">
        <f aca="true" t="shared" si="39" ref="Q103:AA103">SUM(Q104:Q110)</f>
        <v>0</v>
      </c>
      <c r="R103" s="21">
        <f t="shared" si="39"/>
        <v>0</v>
      </c>
      <c r="S103" s="21">
        <f t="shared" si="39"/>
        <v>0</v>
      </c>
      <c r="T103" s="21">
        <f t="shared" si="39"/>
        <v>0</v>
      </c>
      <c r="U103" s="21">
        <f t="shared" si="39"/>
        <v>0</v>
      </c>
      <c r="V103" s="21">
        <f t="shared" si="39"/>
        <v>0</v>
      </c>
      <c r="W103" s="21">
        <f t="shared" si="39"/>
        <v>0</v>
      </c>
      <c r="X103" s="21">
        <f t="shared" si="39"/>
        <v>0</v>
      </c>
      <c r="Y103" s="21">
        <f t="shared" si="39"/>
        <v>0</v>
      </c>
      <c r="Z103" s="21">
        <f t="shared" si="39"/>
        <v>0</v>
      </c>
      <c r="AA103" s="21">
        <f t="shared" si="39"/>
        <v>0</v>
      </c>
      <c r="AB103" s="20">
        <f>IF(AB102&lt;&gt;0,IF(AC103&lt;&gt;0,SUM(AC103/AB102),0),0)</f>
        <v>0</v>
      </c>
      <c r="AC103" s="21">
        <f>SUM(P103:AA103)</f>
        <v>0</v>
      </c>
      <c r="AD103" s="33"/>
      <c r="AE103" s="23" t="s">
        <v>4</v>
      </c>
    </row>
    <row r="104" spans="2:31" ht="12.75">
      <c r="B104" s="33"/>
      <c r="C104" s="35"/>
      <c r="D104" s="35"/>
      <c r="E104" s="35"/>
      <c r="F104" s="35"/>
      <c r="G104" s="35"/>
      <c r="H104" s="35"/>
      <c r="I104" s="36"/>
      <c r="N104" s="363"/>
      <c r="O104" s="37" t="s">
        <v>11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20">
        <f>IF(AB102&lt;&gt;0,IF(AC104&lt;&gt;0,SUM(AC104/AB102),0),0)</f>
        <v>0</v>
      </c>
      <c r="AC104" s="21">
        <f aca="true" t="shared" si="40" ref="AC104:AC110">SUM(P104:AA104)</f>
        <v>0</v>
      </c>
      <c r="AD104" s="33"/>
      <c r="AE104" s="23" t="s">
        <v>5</v>
      </c>
    </row>
    <row r="105" spans="2:31" ht="12.75">
      <c r="B105" s="33"/>
      <c r="C105" s="35"/>
      <c r="D105" s="35"/>
      <c r="E105" s="35"/>
      <c r="F105" s="35"/>
      <c r="G105" s="35"/>
      <c r="H105" s="35"/>
      <c r="I105" s="36"/>
      <c r="N105" s="363"/>
      <c r="O105" s="37" t="s">
        <v>12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20">
        <f>IF(AB102&lt;&gt;0,IF(AC105&lt;&gt;0,SUM(AC105/AB102),0),0)</f>
        <v>0</v>
      </c>
      <c r="AC105" s="21">
        <f t="shared" si="40"/>
        <v>0</v>
      </c>
      <c r="AD105" s="33"/>
      <c r="AE105" s="23" t="s">
        <v>60</v>
      </c>
    </row>
    <row r="106" spans="2:31" ht="12.75">
      <c r="B106" s="33"/>
      <c r="C106" s="35"/>
      <c r="D106" s="35"/>
      <c r="E106" s="35"/>
      <c r="F106" s="35"/>
      <c r="G106" s="35"/>
      <c r="H106" s="35"/>
      <c r="I106" s="36"/>
      <c r="N106" s="363"/>
      <c r="O106" s="37" t="s">
        <v>13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20">
        <f>IF(AB102&lt;&gt;0,IF(AC106&lt;&gt;0,SUM(AC106/AB102),0),0)</f>
        <v>0</v>
      </c>
      <c r="AC106" s="21">
        <f t="shared" si="40"/>
        <v>0</v>
      </c>
      <c r="AD106" s="33"/>
      <c r="AE106" s="23" t="s">
        <v>7</v>
      </c>
    </row>
    <row r="107" spans="2:31" ht="12.75">
      <c r="B107" s="33"/>
      <c r="C107" s="35"/>
      <c r="D107" s="35"/>
      <c r="E107" s="35"/>
      <c r="F107" s="35"/>
      <c r="G107" s="35"/>
      <c r="H107" s="35"/>
      <c r="I107" s="36"/>
      <c r="N107" s="363"/>
      <c r="O107" s="37" t="s">
        <v>14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20">
        <f>IF(AB102&lt;&gt;0,IF(AC107&lt;&gt;0,SUM(AC107/AB102),0),0)</f>
        <v>0</v>
      </c>
      <c r="AC107" s="21">
        <f t="shared" si="40"/>
        <v>0</v>
      </c>
      <c r="AD107" s="33"/>
      <c r="AE107" s="23" t="s">
        <v>51</v>
      </c>
    </row>
    <row r="108" spans="2:31" ht="12.75">
      <c r="B108" s="33"/>
      <c r="C108" s="35"/>
      <c r="D108" s="35"/>
      <c r="E108" s="35"/>
      <c r="F108" s="35"/>
      <c r="G108" s="35"/>
      <c r="H108" s="35"/>
      <c r="I108" s="36"/>
      <c r="N108" s="363"/>
      <c r="O108" s="37" t="s">
        <v>6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20">
        <f>IF(AB102&lt;&gt;0,IF(AC108&lt;&gt;0,SUM(AC108/AB102),0),0)</f>
        <v>0</v>
      </c>
      <c r="AC108" s="21">
        <f t="shared" si="40"/>
        <v>0</v>
      </c>
      <c r="AD108" s="33"/>
      <c r="AE108" s="36"/>
    </row>
    <row r="109" spans="2:31" ht="12.75">
      <c r="B109" s="33"/>
      <c r="C109" s="35"/>
      <c r="D109" s="35"/>
      <c r="E109" s="35"/>
      <c r="F109" s="35"/>
      <c r="G109" s="35"/>
      <c r="H109" s="35"/>
      <c r="I109" s="36"/>
      <c r="N109" s="363"/>
      <c r="O109" s="37" t="s">
        <v>15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20">
        <f>IF(AB102&lt;&gt;0,IF(AC109&lt;&gt;0,SUM(AC109/AB102),0),0)</f>
        <v>0</v>
      </c>
      <c r="AC109" s="21">
        <f t="shared" si="40"/>
        <v>0</v>
      </c>
      <c r="AD109" s="365" t="s">
        <v>69</v>
      </c>
      <c r="AE109" s="365"/>
    </row>
    <row r="110" spans="2:31" ht="12.75">
      <c r="B110" s="38"/>
      <c r="C110" s="39"/>
      <c r="D110" s="39"/>
      <c r="E110" s="39"/>
      <c r="F110" s="39"/>
      <c r="G110" s="39"/>
      <c r="H110" s="39"/>
      <c r="I110" s="40"/>
      <c r="N110" s="364"/>
      <c r="O110" s="41" t="s">
        <v>16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20">
        <f>IF(AB102&lt;&gt;0,IF(AC110&lt;&gt;0,SUM(AC110/AB102),0),0)</f>
        <v>0</v>
      </c>
      <c r="AC110" s="21">
        <f t="shared" si="40"/>
        <v>0</v>
      </c>
      <c r="AD110" s="42" t="str">
        <f>IF(AD99=1,AD100,IF(AD99=2,AD101,IF(AD99=3,AD102)))</f>
        <v>$ Value</v>
      </c>
      <c r="AE110" s="43" t="str">
        <f>IF(AE99=1,AE100,IF(AE99=2,AE101,IF(AE99=3,AE102,IF(AE99=4,AE103,IF(AE99=5,AE104,IF(AE99=6,AE105,IF(AE99=7,AE106,IF(AE99=8,AE107))))))))</f>
        <v>Complex Values</v>
      </c>
    </row>
    <row r="111" spans="16:29" ht="15" customHeight="1">
      <c r="P111" s="8">
        <f aca="true" t="shared" si="41" ref="P111:AA111">P$6</f>
        <v>37987</v>
      </c>
      <c r="Q111" s="8">
        <f t="shared" si="41"/>
        <v>38018</v>
      </c>
      <c r="R111" s="8">
        <f t="shared" si="41"/>
        <v>38047</v>
      </c>
      <c r="S111" s="8">
        <f t="shared" si="41"/>
        <v>38078</v>
      </c>
      <c r="T111" s="8">
        <f t="shared" si="41"/>
        <v>38108</v>
      </c>
      <c r="U111" s="8">
        <f t="shared" si="41"/>
        <v>38139</v>
      </c>
      <c r="V111" s="8">
        <f t="shared" si="41"/>
        <v>38169</v>
      </c>
      <c r="W111" s="8">
        <f t="shared" si="41"/>
        <v>38200</v>
      </c>
      <c r="X111" s="8">
        <f t="shared" si="41"/>
        <v>38231</v>
      </c>
      <c r="Y111" s="8">
        <f t="shared" si="41"/>
        <v>38261</v>
      </c>
      <c r="Z111" s="8">
        <f t="shared" si="41"/>
        <v>38292</v>
      </c>
      <c r="AA111" s="8">
        <f t="shared" si="41"/>
        <v>38322</v>
      </c>
      <c r="AB111" s="8"/>
      <c r="AC111" s="8"/>
    </row>
    <row r="112" spans="1:32" ht="18" customHeight="1">
      <c r="A112" s="45" t="s">
        <v>76</v>
      </c>
      <c r="B112" s="11" t="s">
        <v>68</v>
      </c>
      <c r="C112" s="377">
        <f>LEFT(Default!B30,25)</f>
      </c>
      <c r="D112" s="378"/>
      <c r="E112" s="379"/>
      <c r="F112" s="12" t="s">
        <v>0</v>
      </c>
      <c r="G112" s="380">
        <f>IF(AE114=1,SUM(AC118),IF(AE114=2,SUM(AC119),IF(AE114=3,SUM(AC120),IF(AE114=4,SUM(AC121),IF(AE114=5,SUM(AC122),IF(AE114=6,SUM(AC123),IF(AE114=7,SUM(AC124),SUM(AC125))))))))</f>
        <v>0</v>
      </c>
      <c r="H112" s="381"/>
      <c r="I112" s="13"/>
      <c r="N112" s="382" t="s">
        <v>169</v>
      </c>
      <c r="O112" s="383"/>
      <c r="P112" s="175">
        <f>SUM(AB113)</f>
        <v>0</v>
      </c>
      <c r="Q112" s="175">
        <f>SUM(AB113)</f>
        <v>0</v>
      </c>
      <c r="R112" s="175">
        <f>SUM(AB113)</f>
        <v>0</v>
      </c>
      <c r="S112" s="175">
        <f>SUM(AB113)</f>
        <v>0</v>
      </c>
      <c r="T112" s="175">
        <f>SUM(AB113)</f>
        <v>0</v>
      </c>
      <c r="U112" s="175">
        <f>SUM(AB113)</f>
        <v>0</v>
      </c>
      <c r="V112" s="175">
        <f>SUM(AB113)</f>
        <v>0</v>
      </c>
      <c r="W112" s="175">
        <f>SUM(AB113)</f>
        <v>0</v>
      </c>
      <c r="X112" s="175">
        <f>SUM(AB113)</f>
        <v>0</v>
      </c>
      <c r="Y112" s="175">
        <f>SUM(AB113)</f>
        <v>0</v>
      </c>
      <c r="Z112" s="175">
        <f>SUM(AB113)</f>
        <v>0</v>
      </c>
      <c r="AA112" s="175">
        <f>SUM(AB113)</f>
        <v>0</v>
      </c>
      <c r="AB112" s="46" t="str">
        <f>AB$7</f>
        <v>AVERAGE</v>
      </c>
      <c r="AC112" s="46" t="str">
        <f>AC$7</f>
        <v>TOTALS</v>
      </c>
      <c r="AF112" s="9"/>
    </row>
    <row r="113" spans="2:32" ht="15" customHeight="1">
      <c r="B113" s="16" t="s">
        <v>10</v>
      </c>
      <c r="C113" s="17"/>
      <c r="D113" s="366">
        <f>Default!C31</f>
        <v>0</v>
      </c>
      <c r="E113" s="367"/>
      <c r="F113" s="367"/>
      <c r="G113" s="367"/>
      <c r="H113" s="367"/>
      <c r="I113" s="368"/>
      <c r="N113" s="369" t="s">
        <v>62</v>
      </c>
      <c r="O113" s="18" t="s">
        <v>63</v>
      </c>
      <c r="P113" s="14">
        <f>IF(P114=0,0,IF($AD114=1,SUM(P114),IF(P116=0,0,IF($AD114=2,SUM((P114/P116)*100),IF(P115=0,0,IF($AD114=3,SUM((P114/P115)*100),0))))))</f>
        <v>0</v>
      </c>
      <c r="Q113" s="19">
        <f aca="true" t="shared" si="42" ref="Q113:AA113">IF(Q114=0,0,IF($AD114=1,SUM(Q114),IF(Q116=0,0,IF($AD114=2,SUM((Q114/Q116)*100),IF(Q115=0,0,IF($AD114=3,SUM((Q114/Q115)*100),0))))))</f>
        <v>0</v>
      </c>
      <c r="R113" s="19">
        <f t="shared" si="42"/>
        <v>0</v>
      </c>
      <c r="S113" s="19">
        <f t="shared" si="42"/>
        <v>0</v>
      </c>
      <c r="T113" s="19">
        <f t="shared" si="42"/>
        <v>0</v>
      </c>
      <c r="U113" s="19">
        <f t="shared" si="42"/>
        <v>0</v>
      </c>
      <c r="V113" s="19">
        <f t="shared" si="42"/>
        <v>0</v>
      </c>
      <c r="W113" s="19">
        <f t="shared" si="42"/>
        <v>0</v>
      </c>
      <c r="X113" s="19">
        <f t="shared" si="42"/>
        <v>0</v>
      </c>
      <c r="Y113" s="19">
        <f t="shared" si="42"/>
        <v>0</v>
      </c>
      <c r="Z113" s="19">
        <f t="shared" si="42"/>
        <v>0</v>
      </c>
      <c r="AA113" s="19">
        <f t="shared" si="42"/>
        <v>0</v>
      </c>
      <c r="AB113" s="19">
        <f>IF(AB117&lt;&gt;0,IF(AC113&lt;&gt;0,SUM(AC113/AB117),0),0)</f>
        <v>0</v>
      </c>
      <c r="AC113" s="183">
        <f>SUM(P113:AA113)</f>
        <v>0</v>
      </c>
      <c r="AD113" s="372" t="s">
        <v>47</v>
      </c>
      <c r="AE113" s="372"/>
      <c r="AF113" s="9"/>
    </row>
    <row r="114" spans="2:32" ht="18" customHeight="1">
      <c r="B114" s="373"/>
      <c r="C114" s="374"/>
      <c r="D114" s="366">
        <f>Default!C32</f>
        <v>0</v>
      </c>
      <c r="E114" s="367"/>
      <c r="F114" s="367"/>
      <c r="G114" s="367"/>
      <c r="H114" s="367"/>
      <c r="I114" s="368"/>
      <c r="N114" s="370"/>
      <c r="O114" s="22" t="s">
        <v>52</v>
      </c>
      <c r="P114" s="49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184">
        <f>IF(AB117&lt;&gt;0,IF(AC114&lt;&gt;0,SUM(AC114/AB117),0),0)</f>
        <v>0</v>
      </c>
      <c r="AC114" s="183">
        <f>SUM(P114:AA114)</f>
        <v>0</v>
      </c>
      <c r="AD114" s="44">
        <v>1</v>
      </c>
      <c r="AE114" s="44">
        <v>1</v>
      </c>
      <c r="AF114" s="9"/>
    </row>
    <row r="115" spans="2:32" ht="12.75">
      <c r="B115" s="375" t="s">
        <v>44</v>
      </c>
      <c r="C115" s="375"/>
      <c r="D115" s="376"/>
      <c r="E115" s="376"/>
      <c r="F115" s="376"/>
      <c r="G115" s="376"/>
      <c r="H115" s="376"/>
      <c r="I115" s="376"/>
      <c r="N115" s="370"/>
      <c r="O115" s="22" t="s">
        <v>53</v>
      </c>
      <c r="P115" s="51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20">
        <f>IF(AB117&lt;&gt;0,IF(AC115&lt;&gt;0,SUM(AC115/AB117),0),0)</f>
        <v>0</v>
      </c>
      <c r="AC115" s="21">
        <f>SUM(P115:AA115)</f>
        <v>0</v>
      </c>
      <c r="AD115" s="23" t="s">
        <v>57</v>
      </c>
      <c r="AE115" s="23" t="s">
        <v>50</v>
      </c>
      <c r="AF115" s="9"/>
    </row>
    <row r="116" spans="2:32" ht="12.75">
      <c r="B116" s="24" t="s">
        <v>17</v>
      </c>
      <c r="C116" s="24" t="s">
        <v>11</v>
      </c>
      <c r="D116" s="24" t="s">
        <v>12</v>
      </c>
      <c r="E116" s="24" t="s">
        <v>13</v>
      </c>
      <c r="F116" s="24" t="s">
        <v>14</v>
      </c>
      <c r="G116" s="24" t="s">
        <v>6</v>
      </c>
      <c r="H116" s="24" t="s">
        <v>15</v>
      </c>
      <c r="I116" s="24" t="s">
        <v>16</v>
      </c>
      <c r="L116" s="25"/>
      <c r="M116" s="25"/>
      <c r="N116" s="371"/>
      <c r="O116" s="26" t="s">
        <v>54</v>
      </c>
      <c r="P116" s="51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20">
        <f>IF(AB117&lt;&gt;0,IF(AC116&lt;&gt;0,SUM(AC116/AB117),0),0)</f>
        <v>0</v>
      </c>
      <c r="AC116" s="21">
        <f>SUM(P116:AA116)</f>
        <v>0</v>
      </c>
      <c r="AD116" s="23" t="s">
        <v>56</v>
      </c>
      <c r="AE116" s="23" t="s">
        <v>48</v>
      </c>
      <c r="AF116" s="9"/>
    </row>
    <row r="117" spans="2:31" ht="12.75">
      <c r="B117" s="27" t="s">
        <v>9</v>
      </c>
      <c r="C117" s="28">
        <f>IF(AC118&lt;&gt;0,IF(AC119&lt;&gt;0,SUM(AC119/AC118),0),0)</f>
        <v>0</v>
      </c>
      <c r="D117" s="28">
        <f>IF(AC118&lt;&gt;0,IF(AC120&lt;&gt;0,SUM(AC120/AC118),0),0)</f>
        <v>0</v>
      </c>
      <c r="E117" s="28">
        <f>IF(AC118&lt;&gt;0,IF(AC121&lt;&gt;0,SUM(AC121/AC118),0),0)</f>
        <v>0</v>
      </c>
      <c r="F117" s="28">
        <f>IF(AC118&lt;&gt;0,IF(AC122&lt;&gt;0,SUM(AC122/AC118),0),0)</f>
        <v>0</v>
      </c>
      <c r="G117" s="28">
        <f>IF(AC118&lt;&gt;0,IF(AC123&lt;&gt;0,SUM(AC123/AC118),0),0)</f>
        <v>0</v>
      </c>
      <c r="H117" s="28">
        <f>IF(AC118&lt;&gt;0,IF(AC124&lt;&gt;0,SUM(AC124/AC118),0),0)</f>
        <v>0</v>
      </c>
      <c r="I117" s="28">
        <f>IF(AC118&lt;&gt;0,IF(AC125&lt;&gt;0,SUM(AC125/AC118),0),0)</f>
        <v>0</v>
      </c>
      <c r="N117" s="360" t="s">
        <v>170</v>
      </c>
      <c r="O117" s="361"/>
      <c r="P117" s="173">
        <f aca="true" t="shared" si="43" ref="P117:AA117">IF(SUM(P113:P116)+SUM(P118:P125)&lt;&gt;0,1,0)</f>
        <v>0</v>
      </c>
      <c r="Q117" s="173">
        <f t="shared" si="43"/>
        <v>0</v>
      </c>
      <c r="R117" s="173">
        <f t="shared" si="43"/>
        <v>0</v>
      </c>
      <c r="S117" s="173">
        <f t="shared" si="43"/>
        <v>0</v>
      </c>
      <c r="T117" s="173">
        <f t="shared" si="43"/>
        <v>0</v>
      </c>
      <c r="U117" s="173">
        <f t="shared" si="43"/>
        <v>0</v>
      </c>
      <c r="V117" s="173">
        <f t="shared" si="43"/>
        <v>0</v>
      </c>
      <c r="W117" s="173">
        <f t="shared" si="43"/>
        <v>0</v>
      </c>
      <c r="X117" s="173">
        <f t="shared" si="43"/>
        <v>0</v>
      </c>
      <c r="Y117" s="173">
        <f t="shared" si="43"/>
        <v>0</v>
      </c>
      <c r="Z117" s="173">
        <f t="shared" si="43"/>
        <v>0</v>
      </c>
      <c r="AA117" s="173">
        <f t="shared" si="43"/>
        <v>0</v>
      </c>
      <c r="AB117" s="173">
        <f>SUM(P117:AA117)</f>
        <v>0</v>
      </c>
      <c r="AC117" s="176" t="s">
        <v>39</v>
      </c>
      <c r="AD117" s="23" t="s">
        <v>55</v>
      </c>
      <c r="AE117" s="23" t="s">
        <v>49</v>
      </c>
    </row>
    <row r="118" spans="2:31" ht="12.75">
      <c r="B118" s="29"/>
      <c r="C118" s="30"/>
      <c r="D118" s="30"/>
      <c r="E118" s="30"/>
      <c r="F118" s="30"/>
      <c r="G118" s="30"/>
      <c r="H118" s="30"/>
      <c r="I118" s="31"/>
      <c r="N118" s="362" t="s">
        <v>61</v>
      </c>
      <c r="O118" s="32" t="s">
        <v>66</v>
      </c>
      <c r="P118" s="21">
        <f>SUM(P119:P125)</f>
        <v>0</v>
      </c>
      <c r="Q118" s="21">
        <f aca="true" t="shared" si="44" ref="Q118:AA118">SUM(Q119:Q125)</f>
        <v>0</v>
      </c>
      <c r="R118" s="21">
        <f t="shared" si="44"/>
        <v>0</v>
      </c>
      <c r="S118" s="21">
        <f t="shared" si="44"/>
        <v>0</v>
      </c>
      <c r="T118" s="21">
        <f t="shared" si="44"/>
        <v>0</v>
      </c>
      <c r="U118" s="21">
        <f t="shared" si="44"/>
        <v>0</v>
      </c>
      <c r="V118" s="21">
        <f t="shared" si="44"/>
        <v>0</v>
      </c>
      <c r="W118" s="21">
        <f t="shared" si="44"/>
        <v>0</v>
      </c>
      <c r="X118" s="21">
        <f t="shared" si="44"/>
        <v>0</v>
      </c>
      <c r="Y118" s="21">
        <f t="shared" si="44"/>
        <v>0</v>
      </c>
      <c r="Z118" s="21">
        <f t="shared" si="44"/>
        <v>0</v>
      </c>
      <c r="AA118" s="21">
        <f t="shared" si="44"/>
        <v>0</v>
      </c>
      <c r="AB118" s="20">
        <f>IF(AB117&lt;&gt;0,IF(AC118&lt;&gt;0,SUM(AC118/AB117),0),0)</f>
        <v>0</v>
      </c>
      <c r="AC118" s="21">
        <f>SUM(P118:AA118)</f>
        <v>0</v>
      </c>
      <c r="AD118" s="33"/>
      <c r="AE118" s="23" t="s">
        <v>4</v>
      </c>
    </row>
    <row r="119" spans="2:31" ht="12.75">
      <c r="B119" s="33"/>
      <c r="C119" s="35"/>
      <c r="D119" s="35"/>
      <c r="E119" s="35"/>
      <c r="F119" s="35"/>
      <c r="G119" s="35"/>
      <c r="H119" s="35"/>
      <c r="I119" s="36"/>
      <c r="N119" s="363"/>
      <c r="O119" s="37" t="s">
        <v>11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20">
        <f>IF(AB117&lt;&gt;0,IF(AC119&lt;&gt;0,SUM(AC119/AB117),0),0)</f>
        <v>0</v>
      </c>
      <c r="AC119" s="21">
        <f aca="true" t="shared" si="45" ref="AC119:AC125">SUM(P119:AA119)</f>
        <v>0</v>
      </c>
      <c r="AD119" s="33"/>
      <c r="AE119" s="23" t="s">
        <v>5</v>
      </c>
    </row>
    <row r="120" spans="2:31" ht="12.75">
      <c r="B120" s="33"/>
      <c r="C120" s="35"/>
      <c r="D120" s="35"/>
      <c r="E120" s="35"/>
      <c r="F120" s="35"/>
      <c r="G120" s="35"/>
      <c r="H120" s="35"/>
      <c r="I120" s="36"/>
      <c r="N120" s="363"/>
      <c r="O120" s="37" t="s">
        <v>12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20">
        <f>IF(AB117&lt;&gt;0,IF(AC120&lt;&gt;0,SUM(AC120/AB117),0),0)</f>
        <v>0</v>
      </c>
      <c r="AC120" s="21">
        <f t="shared" si="45"/>
        <v>0</v>
      </c>
      <c r="AD120" s="33"/>
      <c r="AE120" s="23" t="s">
        <v>60</v>
      </c>
    </row>
    <row r="121" spans="2:31" ht="12.75">
      <c r="B121" s="33"/>
      <c r="C121" s="35"/>
      <c r="D121" s="35"/>
      <c r="E121" s="35"/>
      <c r="F121" s="35"/>
      <c r="G121" s="35"/>
      <c r="H121" s="35"/>
      <c r="I121" s="36"/>
      <c r="N121" s="363"/>
      <c r="O121" s="37" t="s">
        <v>13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20">
        <f>IF(AB117&lt;&gt;0,IF(AC121&lt;&gt;0,SUM(AC121/AB117),0),0)</f>
        <v>0</v>
      </c>
      <c r="AC121" s="21">
        <f t="shared" si="45"/>
        <v>0</v>
      </c>
      <c r="AD121" s="33"/>
      <c r="AE121" s="23" t="s">
        <v>7</v>
      </c>
    </row>
    <row r="122" spans="2:31" ht="12.75">
      <c r="B122" s="33"/>
      <c r="C122" s="35"/>
      <c r="D122" s="35"/>
      <c r="E122" s="35"/>
      <c r="F122" s="35"/>
      <c r="G122" s="35"/>
      <c r="H122" s="35"/>
      <c r="I122" s="36"/>
      <c r="N122" s="363"/>
      <c r="O122" s="37" t="s">
        <v>14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20">
        <f>IF(AB117&lt;&gt;0,IF(AC122&lt;&gt;0,SUM(AC122/AB117),0),0)</f>
        <v>0</v>
      </c>
      <c r="AC122" s="21">
        <f t="shared" si="45"/>
        <v>0</v>
      </c>
      <c r="AD122" s="33"/>
      <c r="AE122" s="23" t="s">
        <v>51</v>
      </c>
    </row>
    <row r="123" spans="2:31" ht="12.75">
      <c r="B123" s="33"/>
      <c r="C123" s="35"/>
      <c r="D123" s="35"/>
      <c r="E123" s="35"/>
      <c r="F123" s="35"/>
      <c r="G123" s="35"/>
      <c r="H123" s="35"/>
      <c r="I123" s="36"/>
      <c r="N123" s="363"/>
      <c r="O123" s="37" t="s">
        <v>6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20">
        <f>IF(AB117&lt;&gt;0,IF(AC123&lt;&gt;0,SUM(AC123/AB117),0),0)</f>
        <v>0</v>
      </c>
      <c r="AC123" s="21">
        <f t="shared" si="45"/>
        <v>0</v>
      </c>
      <c r="AD123" s="33"/>
      <c r="AE123" s="36"/>
    </row>
    <row r="124" spans="2:31" ht="12.75">
      <c r="B124" s="33"/>
      <c r="C124" s="35"/>
      <c r="D124" s="35"/>
      <c r="E124" s="35"/>
      <c r="F124" s="35"/>
      <c r="G124" s="35"/>
      <c r="H124" s="35"/>
      <c r="I124" s="36"/>
      <c r="N124" s="363"/>
      <c r="O124" s="37" t="s">
        <v>15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20">
        <f>IF(AB117&lt;&gt;0,IF(AC124&lt;&gt;0,SUM(AC124/AB117),0),0)</f>
        <v>0</v>
      </c>
      <c r="AC124" s="21">
        <f t="shared" si="45"/>
        <v>0</v>
      </c>
      <c r="AD124" s="365" t="s">
        <v>69</v>
      </c>
      <c r="AE124" s="365"/>
    </row>
    <row r="125" spans="2:31" ht="12.75">
      <c r="B125" s="38"/>
      <c r="C125" s="39"/>
      <c r="D125" s="39"/>
      <c r="E125" s="39"/>
      <c r="F125" s="39"/>
      <c r="G125" s="39"/>
      <c r="H125" s="39"/>
      <c r="I125" s="40"/>
      <c r="N125" s="364"/>
      <c r="O125" s="41" t="s">
        <v>16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48">
        <v>0</v>
      </c>
      <c r="W125" s="48">
        <v>0</v>
      </c>
      <c r="X125" s="48">
        <v>0</v>
      </c>
      <c r="Y125" s="48">
        <v>0</v>
      </c>
      <c r="Z125" s="48">
        <v>0</v>
      </c>
      <c r="AA125" s="48">
        <v>0</v>
      </c>
      <c r="AB125" s="20">
        <f>IF(AB117&lt;&gt;0,IF(AC125&lt;&gt;0,SUM(AC125/AB117),0),0)</f>
        <v>0</v>
      </c>
      <c r="AC125" s="21">
        <f t="shared" si="45"/>
        <v>0</v>
      </c>
      <c r="AD125" s="42" t="str">
        <f>IF(AD114=1,AD115,IF(AD114=2,AD116,IF(AD114=3,AD117)))</f>
        <v>$ Value</v>
      </c>
      <c r="AE125" s="43" t="str">
        <f>IF(AE114=1,AE115,IF(AE114=2,AE116,IF(AE114=3,AE117,IF(AE114=4,AE118,IF(AE114=5,AE119,IF(AE114=6,AE120,IF(AE114=7,AE121,IF(AE114=8,AE122))))))))</f>
        <v>Complex Values</v>
      </c>
    </row>
    <row r="126" spans="16:29" ht="15" customHeight="1">
      <c r="P126" s="8">
        <f aca="true" t="shared" si="46" ref="P126:AA126">P$6</f>
        <v>37987</v>
      </c>
      <c r="Q126" s="8">
        <f t="shared" si="46"/>
        <v>38018</v>
      </c>
      <c r="R126" s="8">
        <f t="shared" si="46"/>
        <v>38047</v>
      </c>
      <c r="S126" s="8">
        <f t="shared" si="46"/>
        <v>38078</v>
      </c>
      <c r="T126" s="8">
        <f t="shared" si="46"/>
        <v>38108</v>
      </c>
      <c r="U126" s="8">
        <f t="shared" si="46"/>
        <v>38139</v>
      </c>
      <c r="V126" s="8">
        <f t="shared" si="46"/>
        <v>38169</v>
      </c>
      <c r="W126" s="8">
        <f t="shared" si="46"/>
        <v>38200</v>
      </c>
      <c r="X126" s="8">
        <f t="shared" si="46"/>
        <v>38231</v>
      </c>
      <c r="Y126" s="8">
        <f t="shared" si="46"/>
        <v>38261</v>
      </c>
      <c r="Z126" s="8">
        <f t="shared" si="46"/>
        <v>38292</v>
      </c>
      <c r="AA126" s="8">
        <f t="shared" si="46"/>
        <v>38322</v>
      </c>
      <c r="AB126" s="8"/>
      <c r="AC126" s="8"/>
    </row>
    <row r="127" spans="1:32" ht="18" customHeight="1">
      <c r="A127" s="45" t="s">
        <v>77</v>
      </c>
      <c r="B127" s="11" t="s">
        <v>68</v>
      </c>
      <c r="C127" s="377">
        <f>LEFT(Default!B33,25)</f>
      </c>
      <c r="D127" s="378"/>
      <c r="E127" s="379"/>
      <c r="F127" s="12" t="s">
        <v>0</v>
      </c>
      <c r="G127" s="380">
        <f>IF(AE129=1,SUM(AC133),IF(AE129=2,SUM(AC134),IF(AE129=3,SUM(AC135),IF(AE129=4,SUM(AC136),IF(AE129=5,SUM(AC137),IF(AE129=6,SUM(AC138),IF(AE129=7,SUM(AC139),SUM(AC140))))))))</f>
        <v>0</v>
      </c>
      <c r="H127" s="381"/>
      <c r="I127" s="13"/>
      <c r="N127" s="382" t="s">
        <v>169</v>
      </c>
      <c r="O127" s="383"/>
      <c r="P127" s="175">
        <f>SUM(AB128)</f>
        <v>0</v>
      </c>
      <c r="Q127" s="175">
        <f>SUM(AB128)</f>
        <v>0</v>
      </c>
      <c r="R127" s="175">
        <f>SUM(AB128)</f>
        <v>0</v>
      </c>
      <c r="S127" s="175">
        <f>SUM(AB128)</f>
        <v>0</v>
      </c>
      <c r="T127" s="175">
        <f>SUM(AB128)</f>
        <v>0</v>
      </c>
      <c r="U127" s="175">
        <f>SUM(AB128)</f>
        <v>0</v>
      </c>
      <c r="V127" s="175">
        <f>SUM(AB128)</f>
        <v>0</v>
      </c>
      <c r="W127" s="175">
        <f>SUM(AB128)</f>
        <v>0</v>
      </c>
      <c r="X127" s="175">
        <f>SUM(AB128)</f>
        <v>0</v>
      </c>
      <c r="Y127" s="175">
        <f>SUM(AB128)</f>
        <v>0</v>
      </c>
      <c r="Z127" s="175">
        <f>SUM(AB128)</f>
        <v>0</v>
      </c>
      <c r="AA127" s="175">
        <f>SUM(AB128)</f>
        <v>0</v>
      </c>
      <c r="AB127" s="46" t="str">
        <f>AB$7</f>
        <v>AVERAGE</v>
      </c>
      <c r="AC127" s="46" t="str">
        <f>AC$7</f>
        <v>TOTALS</v>
      </c>
      <c r="AF127" s="9"/>
    </row>
    <row r="128" spans="2:32" ht="15" customHeight="1">
      <c r="B128" s="16" t="s">
        <v>10</v>
      </c>
      <c r="C128" s="17"/>
      <c r="D128" s="366">
        <f>Default!C34</f>
        <v>0</v>
      </c>
      <c r="E128" s="367"/>
      <c r="F128" s="367"/>
      <c r="G128" s="367"/>
      <c r="H128" s="367"/>
      <c r="I128" s="368"/>
      <c r="N128" s="369" t="s">
        <v>62</v>
      </c>
      <c r="O128" s="18" t="s">
        <v>63</v>
      </c>
      <c r="P128" s="14">
        <f>IF(P129=0,0,IF($AD129=1,SUM(P129),IF(P131=0,0,IF($AD129=2,SUM((P129/P131)*100),IF(P130=0,0,IF($AD129=3,SUM((P129/P130)*100),0))))))</f>
        <v>0</v>
      </c>
      <c r="Q128" s="19">
        <f aca="true" t="shared" si="47" ref="Q128:AA128">IF(Q129=0,0,IF($AD129=1,SUM(Q129),IF(Q131=0,0,IF($AD129=2,SUM((Q129/Q131)*100),IF(Q130=0,0,IF($AD129=3,SUM((Q129/Q130)*100),0))))))</f>
        <v>0</v>
      </c>
      <c r="R128" s="19">
        <f t="shared" si="47"/>
        <v>0</v>
      </c>
      <c r="S128" s="19">
        <f t="shared" si="47"/>
        <v>0</v>
      </c>
      <c r="T128" s="19">
        <f t="shared" si="47"/>
        <v>0</v>
      </c>
      <c r="U128" s="19">
        <f t="shared" si="47"/>
        <v>0</v>
      </c>
      <c r="V128" s="19">
        <f t="shared" si="47"/>
        <v>0</v>
      </c>
      <c r="W128" s="19">
        <f t="shared" si="47"/>
        <v>0</v>
      </c>
      <c r="X128" s="19">
        <f t="shared" si="47"/>
        <v>0</v>
      </c>
      <c r="Y128" s="19">
        <f t="shared" si="47"/>
        <v>0</v>
      </c>
      <c r="Z128" s="19">
        <f t="shared" si="47"/>
        <v>0</v>
      </c>
      <c r="AA128" s="19">
        <f t="shared" si="47"/>
        <v>0</v>
      </c>
      <c r="AB128" s="19">
        <f>IF(AB132&lt;&gt;0,IF(AC128&lt;&gt;0,SUM(AC128/AB132),0),0)</f>
        <v>0</v>
      </c>
      <c r="AC128" s="183">
        <f>SUM(P128:AA128)</f>
        <v>0</v>
      </c>
      <c r="AD128" s="372" t="s">
        <v>47</v>
      </c>
      <c r="AE128" s="372"/>
      <c r="AF128" s="9"/>
    </row>
    <row r="129" spans="2:32" ht="18" customHeight="1">
      <c r="B129" s="373"/>
      <c r="C129" s="374"/>
      <c r="D129" s="366">
        <f>Default!C35</f>
        <v>0</v>
      </c>
      <c r="E129" s="367"/>
      <c r="F129" s="367"/>
      <c r="G129" s="367"/>
      <c r="H129" s="367"/>
      <c r="I129" s="368"/>
      <c r="N129" s="370"/>
      <c r="O129" s="22" t="s">
        <v>52</v>
      </c>
      <c r="P129" s="49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184">
        <f>IF(AB132&lt;&gt;0,IF(AC129&lt;&gt;0,SUM(AC129/AB132),0),0)</f>
        <v>0</v>
      </c>
      <c r="AC129" s="183">
        <f>SUM(P129:AA129)</f>
        <v>0</v>
      </c>
      <c r="AD129" s="44">
        <v>1</v>
      </c>
      <c r="AE129" s="44">
        <v>1</v>
      </c>
      <c r="AF129" s="9"/>
    </row>
    <row r="130" spans="2:32" ht="12.75">
      <c r="B130" s="375" t="s">
        <v>44</v>
      </c>
      <c r="C130" s="375"/>
      <c r="D130" s="376"/>
      <c r="E130" s="376"/>
      <c r="F130" s="376"/>
      <c r="G130" s="376"/>
      <c r="H130" s="376"/>
      <c r="I130" s="376"/>
      <c r="N130" s="370"/>
      <c r="O130" s="22" t="s">
        <v>53</v>
      </c>
      <c r="P130" s="51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20">
        <f>IF(AB132&lt;&gt;0,IF(AC130&lt;&gt;0,SUM(AC130/AB132),0),0)</f>
        <v>0</v>
      </c>
      <c r="AC130" s="21">
        <f>SUM(P130:AA130)</f>
        <v>0</v>
      </c>
      <c r="AD130" s="23" t="s">
        <v>57</v>
      </c>
      <c r="AE130" s="23" t="s">
        <v>50</v>
      </c>
      <c r="AF130" s="9"/>
    </row>
    <row r="131" spans="2:32" ht="12.75">
      <c r="B131" s="24" t="s">
        <v>17</v>
      </c>
      <c r="C131" s="24" t="s">
        <v>11</v>
      </c>
      <c r="D131" s="24" t="s">
        <v>12</v>
      </c>
      <c r="E131" s="24" t="s">
        <v>13</v>
      </c>
      <c r="F131" s="24" t="s">
        <v>14</v>
      </c>
      <c r="G131" s="24" t="s">
        <v>6</v>
      </c>
      <c r="H131" s="24" t="s">
        <v>15</v>
      </c>
      <c r="I131" s="24" t="s">
        <v>16</v>
      </c>
      <c r="L131" s="25"/>
      <c r="M131" s="25"/>
      <c r="N131" s="371"/>
      <c r="O131" s="26" t="s">
        <v>54</v>
      </c>
      <c r="P131" s="51">
        <v>0</v>
      </c>
      <c r="Q131" s="48">
        <v>0</v>
      </c>
      <c r="R131" s="48">
        <v>0</v>
      </c>
      <c r="S131" s="48">
        <v>0</v>
      </c>
      <c r="T131" s="48">
        <v>0</v>
      </c>
      <c r="U131" s="48">
        <v>0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20">
        <f>IF(AB132&lt;&gt;0,IF(AC131&lt;&gt;0,SUM(AC131/AB132),0),0)</f>
        <v>0</v>
      </c>
      <c r="AC131" s="21">
        <f>SUM(P131:AA131)</f>
        <v>0</v>
      </c>
      <c r="AD131" s="23" t="s">
        <v>56</v>
      </c>
      <c r="AE131" s="23" t="s">
        <v>48</v>
      </c>
      <c r="AF131" s="9"/>
    </row>
    <row r="132" spans="2:31" ht="12.75">
      <c r="B132" s="27" t="s">
        <v>9</v>
      </c>
      <c r="C132" s="28">
        <f>IF(AC133&lt;&gt;0,IF(AC134&lt;&gt;0,SUM(AC134/AC133),0),0)</f>
        <v>0</v>
      </c>
      <c r="D132" s="28">
        <f>IF(AC133&lt;&gt;0,IF(AC135&lt;&gt;0,SUM(AC135/AC133),0),0)</f>
        <v>0</v>
      </c>
      <c r="E132" s="28">
        <f>IF(AC133&lt;&gt;0,IF(AC136&lt;&gt;0,SUM(AC136/AC133),0),0)</f>
        <v>0</v>
      </c>
      <c r="F132" s="28">
        <f>IF(AC133&lt;&gt;0,IF(AC137&lt;&gt;0,SUM(AC137/AC133),0),0)</f>
        <v>0</v>
      </c>
      <c r="G132" s="28">
        <f>IF(AC133&lt;&gt;0,IF(AC138&lt;&gt;0,SUM(AC138/AC133),0),0)</f>
        <v>0</v>
      </c>
      <c r="H132" s="28">
        <f>IF(AC133&lt;&gt;0,IF(AC139&lt;&gt;0,SUM(AC139/AC133),0),0)</f>
        <v>0</v>
      </c>
      <c r="I132" s="28">
        <f>IF(AC133&lt;&gt;0,IF(AC140&lt;&gt;0,SUM(AC140/AC133),0),0)</f>
        <v>0</v>
      </c>
      <c r="N132" s="360" t="s">
        <v>170</v>
      </c>
      <c r="O132" s="361"/>
      <c r="P132" s="173">
        <f aca="true" t="shared" si="48" ref="P132:AA132">IF(SUM(P128:P131)+SUM(P133:P140)&lt;&gt;0,1,0)</f>
        <v>0</v>
      </c>
      <c r="Q132" s="173">
        <f t="shared" si="48"/>
        <v>0</v>
      </c>
      <c r="R132" s="173">
        <f t="shared" si="48"/>
        <v>0</v>
      </c>
      <c r="S132" s="173">
        <f t="shared" si="48"/>
        <v>0</v>
      </c>
      <c r="T132" s="173">
        <f t="shared" si="48"/>
        <v>0</v>
      </c>
      <c r="U132" s="173">
        <f t="shared" si="48"/>
        <v>0</v>
      </c>
      <c r="V132" s="173">
        <f t="shared" si="48"/>
        <v>0</v>
      </c>
      <c r="W132" s="173">
        <f t="shared" si="48"/>
        <v>0</v>
      </c>
      <c r="X132" s="173">
        <f t="shared" si="48"/>
        <v>0</v>
      </c>
      <c r="Y132" s="173">
        <f t="shared" si="48"/>
        <v>0</v>
      </c>
      <c r="Z132" s="173">
        <f t="shared" si="48"/>
        <v>0</v>
      </c>
      <c r="AA132" s="173">
        <f t="shared" si="48"/>
        <v>0</v>
      </c>
      <c r="AB132" s="173">
        <f>SUM(P132:AA132)</f>
        <v>0</v>
      </c>
      <c r="AC132" s="176" t="s">
        <v>39</v>
      </c>
      <c r="AD132" s="23" t="s">
        <v>55</v>
      </c>
      <c r="AE132" s="23" t="s">
        <v>49</v>
      </c>
    </row>
    <row r="133" spans="2:31" ht="12.75">
      <c r="B133" s="29"/>
      <c r="C133" s="30"/>
      <c r="D133" s="30"/>
      <c r="E133" s="30"/>
      <c r="F133" s="30"/>
      <c r="G133" s="30"/>
      <c r="H133" s="30"/>
      <c r="I133" s="31"/>
      <c r="N133" s="362" t="s">
        <v>61</v>
      </c>
      <c r="O133" s="32" t="s">
        <v>66</v>
      </c>
      <c r="P133" s="21">
        <f>SUM(P134:P140)</f>
        <v>0</v>
      </c>
      <c r="Q133" s="21">
        <f aca="true" t="shared" si="49" ref="Q133:AA133">SUM(Q134:Q140)</f>
        <v>0</v>
      </c>
      <c r="R133" s="21">
        <f t="shared" si="49"/>
        <v>0</v>
      </c>
      <c r="S133" s="21">
        <f t="shared" si="49"/>
        <v>0</v>
      </c>
      <c r="T133" s="21">
        <f t="shared" si="49"/>
        <v>0</v>
      </c>
      <c r="U133" s="21">
        <f t="shared" si="49"/>
        <v>0</v>
      </c>
      <c r="V133" s="21">
        <f t="shared" si="49"/>
        <v>0</v>
      </c>
      <c r="W133" s="21">
        <f t="shared" si="49"/>
        <v>0</v>
      </c>
      <c r="X133" s="21">
        <f t="shared" si="49"/>
        <v>0</v>
      </c>
      <c r="Y133" s="21">
        <f t="shared" si="49"/>
        <v>0</v>
      </c>
      <c r="Z133" s="21">
        <f t="shared" si="49"/>
        <v>0</v>
      </c>
      <c r="AA133" s="21">
        <f t="shared" si="49"/>
        <v>0</v>
      </c>
      <c r="AB133" s="20">
        <f>IF(AB132&lt;&gt;0,IF(AC133&lt;&gt;0,SUM(AC133/AB132),0),0)</f>
        <v>0</v>
      </c>
      <c r="AC133" s="21">
        <f>SUM(P133:AA133)</f>
        <v>0</v>
      </c>
      <c r="AD133" s="33"/>
      <c r="AE133" s="23" t="s">
        <v>4</v>
      </c>
    </row>
    <row r="134" spans="2:31" ht="12.75">
      <c r="B134" s="33"/>
      <c r="C134" s="35"/>
      <c r="D134" s="35"/>
      <c r="E134" s="35"/>
      <c r="F134" s="35"/>
      <c r="G134" s="35"/>
      <c r="H134" s="35"/>
      <c r="I134" s="36"/>
      <c r="N134" s="363"/>
      <c r="O134" s="37" t="s">
        <v>11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20">
        <f>IF(AB132&lt;&gt;0,IF(AC134&lt;&gt;0,SUM(AC134/AB132),0),0)</f>
        <v>0</v>
      </c>
      <c r="AC134" s="21">
        <f aca="true" t="shared" si="50" ref="AC134:AC140">SUM(P134:AA134)</f>
        <v>0</v>
      </c>
      <c r="AD134" s="33"/>
      <c r="AE134" s="23" t="s">
        <v>5</v>
      </c>
    </row>
    <row r="135" spans="2:31" ht="12.75">
      <c r="B135" s="33"/>
      <c r="C135" s="35"/>
      <c r="D135" s="35"/>
      <c r="E135" s="35"/>
      <c r="F135" s="35"/>
      <c r="G135" s="35"/>
      <c r="H135" s="35"/>
      <c r="I135" s="36"/>
      <c r="N135" s="363"/>
      <c r="O135" s="37" t="s">
        <v>12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8">
        <v>0</v>
      </c>
      <c r="Y135" s="48">
        <v>0</v>
      </c>
      <c r="Z135" s="48">
        <v>0</v>
      </c>
      <c r="AA135" s="48">
        <v>0</v>
      </c>
      <c r="AB135" s="20">
        <f>IF(AB132&lt;&gt;0,IF(AC135&lt;&gt;0,SUM(AC135/AB132),0),0)</f>
        <v>0</v>
      </c>
      <c r="AC135" s="21">
        <f t="shared" si="50"/>
        <v>0</v>
      </c>
      <c r="AD135" s="33"/>
      <c r="AE135" s="23" t="s">
        <v>60</v>
      </c>
    </row>
    <row r="136" spans="2:31" ht="12.75">
      <c r="B136" s="33"/>
      <c r="C136" s="35"/>
      <c r="D136" s="35"/>
      <c r="E136" s="35"/>
      <c r="F136" s="35"/>
      <c r="G136" s="35"/>
      <c r="H136" s="35"/>
      <c r="I136" s="36"/>
      <c r="N136" s="363"/>
      <c r="O136" s="37" t="s">
        <v>13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20">
        <f>IF(AB132&lt;&gt;0,IF(AC136&lt;&gt;0,SUM(AC136/AB132),0),0)</f>
        <v>0</v>
      </c>
      <c r="AC136" s="21">
        <f t="shared" si="50"/>
        <v>0</v>
      </c>
      <c r="AD136" s="33"/>
      <c r="AE136" s="23" t="s">
        <v>7</v>
      </c>
    </row>
    <row r="137" spans="2:31" ht="12.75">
      <c r="B137" s="33"/>
      <c r="C137" s="35"/>
      <c r="D137" s="35"/>
      <c r="E137" s="35"/>
      <c r="F137" s="35"/>
      <c r="G137" s="35"/>
      <c r="H137" s="35"/>
      <c r="I137" s="36"/>
      <c r="N137" s="363"/>
      <c r="O137" s="37" t="s">
        <v>14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48">
        <v>0</v>
      </c>
      <c r="W137" s="48">
        <v>0</v>
      </c>
      <c r="X137" s="48">
        <v>0</v>
      </c>
      <c r="Y137" s="48">
        <v>0</v>
      </c>
      <c r="Z137" s="48">
        <v>0</v>
      </c>
      <c r="AA137" s="48">
        <v>0</v>
      </c>
      <c r="AB137" s="20">
        <f>IF(AB132&lt;&gt;0,IF(AC137&lt;&gt;0,SUM(AC137/AB132),0),0)</f>
        <v>0</v>
      </c>
      <c r="AC137" s="21">
        <f t="shared" si="50"/>
        <v>0</v>
      </c>
      <c r="AD137" s="33"/>
      <c r="AE137" s="23" t="s">
        <v>51</v>
      </c>
    </row>
    <row r="138" spans="2:31" ht="12.75">
      <c r="B138" s="33"/>
      <c r="C138" s="35"/>
      <c r="D138" s="35"/>
      <c r="E138" s="35"/>
      <c r="F138" s="35"/>
      <c r="G138" s="35"/>
      <c r="H138" s="35"/>
      <c r="I138" s="36"/>
      <c r="N138" s="363"/>
      <c r="O138" s="37" t="s">
        <v>6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0</v>
      </c>
      <c r="W138" s="48">
        <v>0</v>
      </c>
      <c r="X138" s="48">
        <v>0</v>
      </c>
      <c r="Y138" s="48">
        <v>0</v>
      </c>
      <c r="Z138" s="48">
        <v>0</v>
      </c>
      <c r="AA138" s="48">
        <v>0</v>
      </c>
      <c r="AB138" s="20">
        <f>IF(AB132&lt;&gt;0,IF(AC138&lt;&gt;0,SUM(AC138/AB132),0),0)</f>
        <v>0</v>
      </c>
      <c r="AC138" s="21">
        <f t="shared" si="50"/>
        <v>0</v>
      </c>
      <c r="AD138" s="33"/>
      <c r="AE138" s="36"/>
    </row>
    <row r="139" spans="2:31" ht="12.75">
      <c r="B139" s="33"/>
      <c r="C139" s="35"/>
      <c r="D139" s="35"/>
      <c r="E139" s="35"/>
      <c r="F139" s="35"/>
      <c r="G139" s="35"/>
      <c r="H139" s="35"/>
      <c r="I139" s="36"/>
      <c r="N139" s="363"/>
      <c r="O139" s="37" t="s">
        <v>15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48">
        <v>0</v>
      </c>
      <c r="W139" s="48">
        <v>0</v>
      </c>
      <c r="X139" s="48">
        <v>0</v>
      </c>
      <c r="Y139" s="48">
        <v>0</v>
      </c>
      <c r="Z139" s="48">
        <v>0</v>
      </c>
      <c r="AA139" s="48">
        <v>0</v>
      </c>
      <c r="AB139" s="20">
        <f>IF(AB132&lt;&gt;0,IF(AC139&lt;&gt;0,SUM(AC139/AB132),0),0)</f>
        <v>0</v>
      </c>
      <c r="AC139" s="21">
        <f t="shared" si="50"/>
        <v>0</v>
      </c>
      <c r="AD139" s="365" t="s">
        <v>69</v>
      </c>
      <c r="AE139" s="365"/>
    </row>
    <row r="140" spans="2:31" ht="12.75">
      <c r="B140" s="38"/>
      <c r="C140" s="39"/>
      <c r="D140" s="39"/>
      <c r="E140" s="39"/>
      <c r="F140" s="39"/>
      <c r="G140" s="39"/>
      <c r="H140" s="39"/>
      <c r="I140" s="40"/>
      <c r="N140" s="364"/>
      <c r="O140" s="41" t="s">
        <v>16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20">
        <f>IF(AB132&lt;&gt;0,IF(AC140&lt;&gt;0,SUM(AC140/AB132),0),0)</f>
        <v>0</v>
      </c>
      <c r="AC140" s="21">
        <f t="shared" si="50"/>
        <v>0</v>
      </c>
      <c r="AD140" s="42" t="str">
        <f>IF(AD129=1,AD130,IF(AD129=2,AD131,IF(AD129=3,AD132)))</f>
        <v>$ Value</v>
      </c>
      <c r="AE140" s="43" t="str">
        <f>IF(AE129=1,AE130,IF(AE129=2,AE131,IF(AE129=3,AE132,IF(AE129=4,AE133,IF(AE129=5,AE134,IF(AE129=6,AE135,IF(AE129=7,AE136,IF(AE129=8,AE137))))))))</f>
        <v>Complex Values</v>
      </c>
    </row>
    <row r="141" spans="16:29" ht="15" customHeight="1">
      <c r="P141" s="8">
        <f aca="true" t="shared" si="51" ref="P141:AA141">P$6</f>
        <v>37987</v>
      </c>
      <c r="Q141" s="8">
        <f t="shared" si="51"/>
        <v>38018</v>
      </c>
      <c r="R141" s="8">
        <f t="shared" si="51"/>
        <v>38047</v>
      </c>
      <c r="S141" s="8">
        <f t="shared" si="51"/>
        <v>38078</v>
      </c>
      <c r="T141" s="8">
        <f t="shared" si="51"/>
        <v>38108</v>
      </c>
      <c r="U141" s="8">
        <f t="shared" si="51"/>
        <v>38139</v>
      </c>
      <c r="V141" s="8">
        <f t="shared" si="51"/>
        <v>38169</v>
      </c>
      <c r="W141" s="8">
        <f t="shared" si="51"/>
        <v>38200</v>
      </c>
      <c r="X141" s="8">
        <f t="shared" si="51"/>
        <v>38231</v>
      </c>
      <c r="Y141" s="8">
        <f t="shared" si="51"/>
        <v>38261</v>
      </c>
      <c r="Z141" s="8">
        <f t="shared" si="51"/>
        <v>38292</v>
      </c>
      <c r="AA141" s="8">
        <f t="shared" si="51"/>
        <v>38322</v>
      </c>
      <c r="AB141" s="8"/>
      <c r="AC141" s="8"/>
    </row>
    <row r="142" spans="1:32" ht="18" customHeight="1">
      <c r="A142" s="45" t="s">
        <v>78</v>
      </c>
      <c r="B142" s="11" t="s">
        <v>68</v>
      </c>
      <c r="C142" s="377">
        <f>LEFT(Default!B36,25)</f>
      </c>
      <c r="D142" s="378"/>
      <c r="E142" s="379"/>
      <c r="F142" s="12" t="s">
        <v>0</v>
      </c>
      <c r="G142" s="380">
        <f>IF(AE144=1,SUM(AC148),IF(AE144=2,SUM(AC149),IF(AE144=3,SUM(AC150),IF(AE144=4,SUM(AC151),IF(AE144=5,SUM(AC152),IF(AE144=6,SUM(AC153),IF(AE144=7,SUM(AC154),SUM(AC155))))))))</f>
        <v>0</v>
      </c>
      <c r="H142" s="381"/>
      <c r="I142" s="13"/>
      <c r="N142" s="382" t="s">
        <v>169</v>
      </c>
      <c r="O142" s="383"/>
      <c r="P142" s="175">
        <f>SUM(AB143)</f>
        <v>0</v>
      </c>
      <c r="Q142" s="175">
        <f>SUM(AB143)</f>
        <v>0</v>
      </c>
      <c r="R142" s="175">
        <f>SUM(AB143)</f>
        <v>0</v>
      </c>
      <c r="S142" s="175">
        <f>SUM(AB143)</f>
        <v>0</v>
      </c>
      <c r="T142" s="175">
        <f>SUM(AB143)</f>
        <v>0</v>
      </c>
      <c r="U142" s="175">
        <f>SUM(AB143)</f>
        <v>0</v>
      </c>
      <c r="V142" s="175">
        <f>SUM(AB143)</f>
        <v>0</v>
      </c>
      <c r="W142" s="175">
        <f>SUM(AB143)</f>
        <v>0</v>
      </c>
      <c r="X142" s="175">
        <f>SUM(AB143)</f>
        <v>0</v>
      </c>
      <c r="Y142" s="175">
        <f>SUM(AB143)</f>
        <v>0</v>
      </c>
      <c r="Z142" s="175">
        <f>SUM(AB143)</f>
        <v>0</v>
      </c>
      <c r="AA142" s="175">
        <f>SUM(AB143)</f>
        <v>0</v>
      </c>
      <c r="AB142" s="46" t="str">
        <f>AB$7</f>
        <v>AVERAGE</v>
      </c>
      <c r="AC142" s="46" t="str">
        <f>AC$7</f>
        <v>TOTALS</v>
      </c>
      <c r="AF142" s="9"/>
    </row>
    <row r="143" spans="2:32" ht="15" customHeight="1">
      <c r="B143" s="16" t="s">
        <v>10</v>
      </c>
      <c r="C143" s="17"/>
      <c r="D143" s="366">
        <f>Default!C37</f>
        <v>0</v>
      </c>
      <c r="E143" s="367"/>
      <c r="F143" s="367"/>
      <c r="G143" s="367"/>
      <c r="H143" s="367"/>
      <c r="I143" s="368"/>
      <c r="N143" s="369" t="s">
        <v>62</v>
      </c>
      <c r="O143" s="18" t="s">
        <v>63</v>
      </c>
      <c r="P143" s="14">
        <f>IF(P144=0,0,IF($AD144=1,SUM(P144),IF(P146=0,0,IF($AD144=2,SUM((P144/P146)*100),IF(P145=0,0,IF($AD144=3,SUM((P144/P145)*100),0))))))</f>
        <v>0</v>
      </c>
      <c r="Q143" s="19">
        <f aca="true" t="shared" si="52" ref="Q143:AA143">IF(Q144=0,0,IF($AD144=1,SUM(Q144),IF(Q146=0,0,IF($AD144=2,SUM((Q144/Q146)*100),IF(Q145=0,0,IF($AD144=3,SUM((Q144/Q145)*100),0))))))</f>
        <v>0</v>
      </c>
      <c r="R143" s="19">
        <f t="shared" si="52"/>
        <v>0</v>
      </c>
      <c r="S143" s="19">
        <f t="shared" si="52"/>
        <v>0</v>
      </c>
      <c r="T143" s="19">
        <f t="shared" si="52"/>
        <v>0</v>
      </c>
      <c r="U143" s="19">
        <f t="shared" si="52"/>
        <v>0</v>
      </c>
      <c r="V143" s="19">
        <f t="shared" si="52"/>
        <v>0</v>
      </c>
      <c r="W143" s="19">
        <f t="shared" si="52"/>
        <v>0</v>
      </c>
      <c r="X143" s="19">
        <f t="shared" si="52"/>
        <v>0</v>
      </c>
      <c r="Y143" s="19">
        <f t="shared" si="52"/>
        <v>0</v>
      </c>
      <c r="Z143" s="19">
        <f t="shared" si="52"/>
        <v>0</v>
      </c>
      <c r="AA143" s="19">
        <f t="shared" si="52"/>
        <v>0</v>
      </c>
      <c r="AB143" s="19">
        <f>IF(AB147&lt;&gt;0,IF(AC143&lt;&gt;0,SUM(AC143/AB147),0),0)</f>
        <v>0</v>
      </c>
      <c r="AC143" s="183">
        <f>SUM(P143:AA143)</f>
        <v>0</v>
      </c>
      <c r="AD143" s="372" t="s">
        <v>47</v>
      </c>
      <c r="AE143" s="372"/>
      <c r="AF143" s="9"/>
    </row>
    <row r="144" spans="2:32" ht="18" customHeight="1">
      <c r="B144" s="373"/>
      <c r="C144" s="374"/>
      <c r="D144" s="366">
        <f>Default!C38</f>
        <v>0</v>
      </c>
      <c r="E144" s="367"/>
      <c r="F144" s="367"/>
      <c r="G144" s="367"/>
      <c r="H144" s="367"/>
      <c r="I144" s="368"/>
      <c r="N144" s="370"/>
      <c r="O144" s="22" t="s">
        <v>52</v>
      </c>
      <c r="P144" s="49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184">
        <f>IF(AB147&lt;&gt;0,IF(AC144&lt;&gt;0,SUM(AC144/AB147),0),0)</f>
        <v>0</v>
      </c>
      <c r="AC144" s="183">
        <f>SUM(P144:AA144)</f>
        <v>0</v>
      </c>
      <c r="AD144" s="44">
        <v>1</v>
      </c>
      <c r="AE144" s="44">
        <v>1</v>
      </c>
      <c r="AF144" s="9"/>
    </row>
    <row r="145" spans="2:32" ht="12.75">
      <c r="B145" s="375" t="s">
        <v>44</v>
      </c>
      <c r="C145" s="375"/>
      <c r="D145" s="376"/>
      <c r="E145" s="376"/>
      <c r="F145" s="376"/>
      <c r="G145" s="376"/>
      <c r="H145" s="376"/>
      <c r="I145" s="376"/>
      <c r="N145" s="370"/>
      <c r="O145" s="22" t="s">
        <v>53</v>
      </c>
      <c r="P145" s="51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20">
        <f>IF(AB147&lt;&gt;0,IF(AC145&lt;&gt;0,SUM(AC145/AB147),0),0)</f>
        <v>0</v>
      </c>
      <c r="AC145" s="21">
        <f>SUM(P145:AA145)</f>
        <v>0</v>
      </c>
      <c r="AD145" s="23" t="s">
        <v>57</v>
      </c>
      <c r="AE145" s="23" t="s">
        <v>50</v>
      </c>
      <c r="AF145" s="9"/>
    </row>
    <row r="146" spans="2:32" ht="12.75">
      <c r="B146" s="24" t="s">
        <v>17</v>
      </c>
      <c r="C146" s="24" t="s">
        <v>11</v>
      </c>
      <c r="D146" s="24" t="s">
        <v>12</v>
      </c>
      <c r="E146" s="24" t="s">
        <v>13</v>
      </c>
      <c r="F146" s="24" t="s">
        <v>14</v>
      </c>
      <c r="G146" s="24" t="s">
        <v>6</v>
      </c>
      <c r="H146" s="24" t="s">
        <v>15</v>
      </c>
      <c r="I146" s="24" t="s">
        <v>16</v>
      </c>
      <c r="L146" s="25"/>
      <c r="M146" s="25"/>
      <c r="N146" s="371"/>
      <c r="O146" s="26" t="s">
        <v>54</v>
      </c>
      <c r="P146" s="51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48">
        <v>0</v>
      </c>
      <c r="W146" s="48">
        <v>0</v>
      </c>
      <c r="X146" s="48">
        <v>0</v>
      </c>
      <c r="Y146" s="48">
        <v>0</v>
      </c>
      <c r="Z146" s="48">
        <v>0</v>
      </c>
      <c r="AA146" s="48">
        <v>0</v>
      </c>
      <c r="AB146" s="20">
        <f>IF(AB147&lt;&gt;0,IF(AC146&lt;&gt;0,SUM(AC146/AB147),0),0)</f>
        <v>0</v>
      </c>
      <c r="AC146" s="21">
        <f>SUM(P146:AA146)</f>
        <v>0</v>
      </c>
      <c r="AD146" s="23" t="s">
        <v>56</v>
      </c>
      <c r="AE146" s="23" t="s">
        <v>48</v>
      </c>
      <c r="AF146" s="9"/>
    </row>
    <row r="147" spans="2:31" ht="12.75">
      <c r="B147" s="27" t="s">
        <v>9</v>
      </c>
      <c r="C147" s="28">
        <f>IF(AC148&lt;&gt;0,IF(AC149&lt;&gt;0,SUM(AC149/AC148),0),0)</f>
        <v>0</v>
      </c>
      <c r="D147" s="28">
        <f>IF(AC148&lt;&gt;0,IF(AC150&lt;&gt;0,SUM(AC150/AC148),0),0)</f>
        <v>0</v>
      </c>
      <c r="E147" s="28">
        <f>IF(AC148&lt;&gt;0,IF(AC151&lt;&gt;0,SUM(AC151/AC148),0),0)</f>
        <v>0</v>
      </c>
      <c r="F147" s="28">
        <f>IF(AC148&lt;&gt;0,IF(AC152&lt;&gt;0,SUM(AC152/AC148),0),0)</f>
        <v>0</v>
      </c>
      <c r="G147" s="28">
        <f>IF(AC148&lt;&gt;0,IF(AC153&lt;&gt;0,SUM(AC153/AC148),0),0)</f>
        <v>0</v>
      </c>
      <c r="H147" s="28">
        <f>IF(AC148&lt;&gt;0,IF(AC154&lt;&gt;0,SUM(AC154/AC148),0),0)</f>
        <v>0</v>
      </c>
      <c r="I147" s="28">
        <f>IF(AC148&lt;&gt;0,IF(AC155&lt;&gt;0,SUM(AC155/AC148),0),0)</f>
        <v>0</v>
      </c>
      <c r="N147" s="360" t="s">
        <v>170</v>
      </c>
      <c r="O147" s="361"/>
      <c r="P147" s="173">
        <f aca="true" t="shared" si="53" ref="P147:AA147">IF(SUM(P143:P146)+SUM(P148:P155)&lt;&gt;0,1,0)</f>
        <v>0</v>
      </c>
      <c r="Q147" s="173">
        <f t="shared" si="53"/>
        <v>0</v>
      </c>
      <c r="R147" s="173">
        <f t="shared" si="53"/>
        <v>0</v>
      </c>
      <c r="S147" s="173">
        <f t="shared" si="53"/>
        <v>0</v>
      </c>
      <c r="T147" s="173">
        <f t="shared" si="53"/>
        <v>0</v>
      </c>
      <c r="U147" s="173">
        <f t="shared" si="53"/>
        <v>0</v>
      </c>
      <c r="V147" s="173">
        <f t="shared" si="53"/>
        <v>0</v>
      </c>
      <c r="W147" s="173">
        <f t="shared" si="53"/>
        <v>0</v>
      </c>
      <c r="X147" s="173">
        <f t="shared" si="53"/>
        <v>0</v>
      </c>
      <c r="Y147" s="173">
        <f t="shared" si="53"/>
        <v>0</v>
      </c>
      <c r="Z147" s="173">
        <f t="shared" si="53"/>
        <v>0</v>
      </c>
      <c r="AA147" s="173">
        <f t="shared" si="53"/>
        <v>0</v>
      </c>
      <c r="AB147" s="173">
        <f>SUM(P147:AA147)</f>
        <v>0</v>
      </c>
      <c r="AC147" s="176" t="s">
        <v>39</v>
      </c>
      <c r="AD147" s="23" t="s">
        <v>55</v>
      </c>
      <c r="AE147" s="23" t="s">
        <v>49</v>
      </c>
    </row>
    <row r="148" spans="2:31" ht="12.75">
      <c r="B148" s="29"/>
      <c r="C148" s="30"/>
      <c r="D148" s="30"/>
      <c r="E148" s="30"/>
      <c r="F148" s="30"/>
      <c r="G148" s="30"/>
      <c r="H148" s="30"/>
      <c r="I148" s="31"/>
      <c r="N148" s="362" t="s">
        <v>61</v>
      </c>
      <c r="O148" s="32" t="s">
        <v>66</v>
      </c>
      <c r="P148" s="21">
        <f>SUM(P149:P155)</f>
        <v>0</v>
      </c>
      <c r="Q148" s="21">
        <f aca="true" t="shared" si="54" ref="Q148:AA148">SUM(Q149:Q155)</f>
        <v>0</v>
      </c>
      <c r="R148" s="21">
        <f t="shared" si="54"/>
        <v>0</v>
      </c>
      <c r="S148" s="21">
        <f t="shared" si="54"/>
        <v>0</v>
      </c>
      <c r="T148" s="21">
        <f t="shared" si="54"/>
        <v>0</v>
      </c>
      <c r="U148" s="21">
        <f t="shared" si="54"/>
        <v>0</v>
      </c>
      <c r="V148" s="21">
        <f t="shared" si="54"/>
        <v>0</v>
      </c>
      <c r="W148" s="21">
        <f t="shared" si="54"/>
        <v>0</v>
      </c>
      <c r="X148" s="21">
        <f t="shared" si="54"/>
        <v>0</v>
      </c>
      <c r="Y148" s="21">
        <f t="shared" si="54"/>
        <v>0</v>
      </c>
      <c r="Z148" s="21">
        <f t="shared" si="54"/>
        <v>0</v>
      </c>
      <c r="AA148" s="21">
        <f t="shared" si="54"/>
        <v>0</v>
      </c>
      <c r="AB148" s="20">
        <f>IF(AB147&lt;&gt;0,IF(AC148&lt;&gt;0,SUM(AC148/AB147),0),0)</f>
        <v>0</v>
      </c>
      <c r="AC148" s="21">
        <f>SUM(P148:AA148)</f>
        <v>0</v>
      </c>
      <c r="AD148" s="33"/>
      <c r="AE148" s="23" t="s">
        <v>4</v>
      </c>
    </row>
    <row r="149" spans="2:31" ht="12.75">
      <c r="B149" s="33"/>
      <c r="C149" s="35"/>
      <c r="D149" s="35"/>
      <c r="E149" s="35"/>
      <c r="F149" s="35"/>
      <c r="G149" s="35"/>
      <c r="H149" s="35"/>
      <c r="I149" s="36"/>
      <c r="N149" s="363"/>
      <c r="O149" s="37" t="s">
        <v>11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48">
        <v>0</v>
      </c>
      <c r="Y149" s="48">
        <v>0</v>
      </c>
      <c r="Z149" s="48">
        <v>0</v>
      </c>
      <c r="AA149" s="48">
        <v>0</v>
      </c>
      <c r="AB149" s="20">
        <f>IF(AB147&lt;&gt;0,IF(AC149&lt;&gt;0,SUM(AC149/AB147),0),0)</f>
        <v>0</v>
      </c>
      <c r="AC149" s="21">
        <f aca="true" t="shared" si="55" ref="AC149:AC155">SUM(P149:AA149)</f>
        <v>0</v>
      </c>
      <c r="AD149" s="33"/>
      <c r="AE149" s="23" t="s">
        <v>5</v>
      </c>
    </row>
    <row r="150" spans="2:31" ht="12.75">
      <c r="B150" s="33"/>
      <c r="C150" s="35"/>
      <c r="D150" s="35"/>
      <c r="E150" s="35"/>
      <c r="F150" s="35"/>
      <c r="G150" s="35"/>
      <c r="H150" s="35"/>
      <c r="I150" s="36"/>
      <c r="N150" s="363"/>
      <c r="O150" s="37" t="s">
        <v>12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20">
        <f>IF(AB147&lt;&gt;0,IF(AC150&lt;&gt;0,SUM(AC150/AB147),0),0)</f>
        <v>0</v>
      </c>
      <c r="AC150" s="21">
        <f t="shared" si="55"/>
        <v>0</v>
      </c>
      <c r="AD150" s="33"/>
      <c r="AE150" s="23" t="s">
        <v>60</v>
      </c>
    </row>
    <row r="151" spans="2:31" ht="12.75">
      <c r="B151" s="33"/>
      <c r="C151" s="35"/>
      <c r="D151" s="35"/>
      <c r="E151" s="35"/>
      <c r="F151" s="35"/>
      <c r="G151" s="35"/>
      <c r="H151" s="35"/>
      <c r="I151" s="36"/>
      <c r="N151" s="363"/>
      <c r="O151" s="37" t="s">
        <v>13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48">
        <v>0</v>
      </c>
      <c r="V151" s="48">
        <v>0</v>
      </c>
      <c r="W151" s="48">
        <v>0</v>
      </c>
      <c r="X151" s="48">
        <v>0</v>
      </c>
      <c r="Y151" s="48">
        <v>0</v>
      </c>
      <c r="Z151" s="48">
        <v>0</v>
      </c>
      <c r="AA151" s="48">
        <v>0</v>
      </c>
      <c r="AB151" s="20">
        <f>IF(AB147&lt;&gt;0,IF(AC151&lt;&gt;0,SUM(AC151/AB147),0),0)</f>
        <v>0</v>
      </c>
      <c r="AC151" s="21">
        <f t="shared" si="55"/>
        <v>0</v>
      </c>
      <c r="AD151" s="33"/>
      <c r="AE151" s="23" t="s">
        <v>7</v>
      </c>
    </row>
    <row r="152" spans="2:31" ht="12.75">
      <c r="B152" s="33"/>
      <c r="C152" s="35"/>
      <c r="D152" s="35"/>
      <c r="E152" s="35"/>
      <c r="F152" s="35"/>
      <c r="G152" s="35"/>
      <c r="H152" s="35"/>
      <c r="I152" s="36"/>
      <c r="N152" s="363"/>
      <c r="O152" s="37" t="s">
        <v>14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48">
        <v>0</v>
      </c>
      <c r="V152" s="48">
        <v>0</v>
      </c>
      <c r="W152" s="48">
        <v>0</v>
      </c>
      <c r="X152" s="48">
        <v>0</v>
      </c>
      <c r="Y152" s="48">
        <v>0</v>
      </c>
      <c r="Z152" s="48">
        <v>0</v>
      </c>
      <c r="AA152" s="48">
        <v>0</v>
      </c>
      <c r="AB152" s="20">
        <f>IF(AB147&lt;&gt;0,IF(AC152&lt;&gt;0,SUM(AC152/AB147),0),0)</f>
        <v>0</v>
      </c>
      <c r="AC152" s="21">
        <f t="shared" si="55"/>
        <v>0</v>
      </c>
      <c r="AD152" s="33"/>
      <c r="AE152" s="23" t="s">
        <v>51</v>
      </c>
    </row>
    <row r="153" spans="2:31" ht="12.75">
      <c r="B153" s="33"/>
      <c r="C153" s="35"/>
      <c r="D153" s="35"/>
      <c r="E153" s="35"/>
      <c r="F153" s="35"/>
      <c r="G153" s="35"/>
      <c r="H153" s="35"/>
      <c r="I153" s="36"/>
      <c r="N153" s="363"/>
      <c r="O153" s="37" t="s">
        <v>6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0</v>
      </c>
      <c r="AA153" s="48">
        <v>0</v>
      </c>
      <c r="AB153" s="20">
        <f>IF(AB147&lt;&gt;0,IF(AC153&lt;&gt;0,SUM(AC153/AB147),0),0)</f>
        <v>0</v>
      </c>
      <c r="AC153" s="21">
        <f t="shared" si="55"/>
        <v>0</v>
      </c>
      <c r="AD153" s="33"/>
      <c r="AE153" s="36"/>
    </row>
    <row r="154" spans="2:31" ht="12.75">
      <c r="B154" s="33"/>
      <c r="C154" s="35"/>
      <c r="D154" s="35"/>
      <c r="E154" s="35"/>
      <c r="F154" s="35"/>
      <c r="G154" s="35"/>
      <c r="H154" s="35"/>
      <c r="I154" s="36"/>
      <c r="N154" s="363"/>
      <c r="O154" s="37" t="s">
        <v>15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20">
        <f>IF(AB147&lt;&gt;0,IF(AC154&lt;&gt;0,SUM(AC154/AB147),0),0)</f>
        <v>0</v>
      </c>
      <c r="AC154" s="21">
        <f t="shared" si="55"/>
        <v>0</v>
      </c>
      <c r="AD154" s="365" t="s">
        <v>69</v>
      </c>
      <c r="AE154" s="365"/>
    </row>
    <row r="155" spans="2:31" ht="12.75">
      <c r="B155" s="38"/>
      <c r="C155" s="39"/>
      <c r="D155" s="39"/>
      <c r="E155" s="39"/>
      <c r="F155" s="39"/>
      <c r="G155" s="39"/>
      <c r="H155" s="39"/>
      <c r="I155" s="40"/>
      <c r="N155" s="364"/>
      <c r="O155" s="41" t="s">
        <v>16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20">
        <f>IF(AB147&lt;&gt;0,IF(AC155&lt;&gt;0,SUM(AC155/AB147),0),0)</f>
        <v>0</v>
      </c>
      <c r="AC155" s="21">
        <f t="shared" si="55"/>
        <v>0</v>
      </c>
      <c r="AD155" s="42" t="str">
        <f>IF(AD144=1,AD145,IF(AD144=2,AD146,IF(AD144=3,AD147)))</f>
        <v>$ Value</v>
      </c>
      <c r="AE155" s="43" t="str">
        <f>IF(AE144=1,AE145,IF(AE144=2,AE146,IF(AE144=3,AE147,IF(AE144=4,AE148,IF(AE144=5,AE149,IF(AE144=6,AE150,IF(AE144=7,AE151,IF(AE144=8,AE152))))))))</f>
        <v>Complex Values</v>
      </c>
    </row>
    <row r="156" spans="16:29" ht="15" customHeight="1">
      <c r="P156" s="8">
        <f aca="true" t="shared" si="56" ref="P156:AA156">P$6</f>
        <v>37987</v>
      </c>
      <c r="Q156" s="8">
        <f t="shared" si="56"/>
        <v>38018</v>
      </c>
      <c r="R156" s="8">
        <f t="shared" si="56"/>
        <v>38047</v>
      </c>
      <c r="S156" s="8">
        <f t="shared" si="56"/>
        <v>38078</v>
      </c>
      <c r="T156" s="8">
        <f t="shared" si="56"/>
        <v>38108</v>
      </c>
      <c r="U156" s="8">
        <f t="shared" si="56"/>
        <v>38139</v>
      </c>
      <c r="V156" s="8">
        <f t="shared" si="56"/>
        <v>38169</v>
      </c>
      <c r="W156" s="8">
        <f t="shared" si="56"/>
        <v>38200</v>
      </c>
      <c r="X156" s="8">
        <f t="shared" si="56"/>
        <v>38231</v>
      </c>
      <c r="Y156" s="8">
        <f t="shared" si="56"/>
        <v>38261</v>
      </c>
      <c r="Z156" s="8">
        <f t="shared" si="56"/>
        <v>38292</v>
      </c>
      <c r="AA156" s="8">
        <f t="shared" si="56"/>
        <v>38322</v>
      </c>
      <c r="AB156" s="8"/>
      <c r="AC156" s="8"/>
    </row>
    <row r="157" spans="1:32" ht="18" customHeight="1">
      <c r="A157" s="45" t="s">
        <v>79</v>
      </c>
      <c r="B157" s="11" t="s">
        <v>68</v>
      </c>
      <c r="C157" s="377">
        <f>LEFT(Default!B39,25)</f>
      </c>
      <c r="D157" s="378"/>
      <c r="E157" s="379"/>
      <c r="F157" s="12" t="s">
        <v>0</v>
      </c>
      <c r="G157" s="380">
        <f>IF(AE159=1,SUM(AC163),IF(AE159=2,SUM(AC164),IF(AE159=3,SUM(AC165),IF(AE159=4,SUM(AC166),IF(AE159=5,SUM(AC167),IF(AE159=6,SUM(AC168),IF(AE159=7,SUM(AC169),SUM(AC170))))))))</f>
        <v>0</v>
      </c>
      <c r="H157" s="381"/>
      <c r="I157" s="13"/>
      <c r="N157" s="382" t="s">
        <v>169</v>
      </c>
      <c r="O157" s="383"/>
      <c r="P157" s="175">
        <f>SUM(AB158)</f>
        <v>0</v>
      </c>
      <c r="Q157" s="175">
        <f>SUM(AB158)</f>
        <v>0</v>
      </c>
      <c r="R157" s="175">
        <f>SUM(AB158)</f>
        <v>0</v>
      </c>
      <c r="S157" s="175">
        <f>SUM(AB158)</f>
        <v>0</v>
      </c>
      <c r="T157" s="175">
        <f>SUM(AB158)</f>
        <v>0</v>
      </c>
      <c r="U157" s="175">
        <f>SUM(AB158)</f>
        <v>0</v>
      </c>
      <c r="V157" s="175">
        <f>SUM(AB158)</f>
        <v>0</v>
      </c>
      <c r="W157" s="175">
        <f>SUM(AB158)</f>
        <v>0</v>
      </c>
      <c r="X157" s="175">
        <f>SUM(AB158)</f>
        <v>0</v>
      </c>
      <c r="Y157" s="175">
        <f>SUM(AB158)</f>
        <v>0</v>
      </c>
      <c r="Z157" s="175">
        <f>SUM(AB158)</f>
        <v>0</v>
      </c>
      <c r="AA157" s="175">
        <f>SUM(AB158)</f>
        <v>0</v>
      </c>
      <c r="AB157" s="46" t="str">
        <f>AB$7</f>
        <v>AVERAGE</v>
      </c>
      <c r="AC157" s="46" t="str">
        <f>AC$7</f>
        <v>TOTALS</v>
      </c>
      <c r="AF157" s="9"/>
    </row>
    <row r="158" spans="2:32" ht="15" customHeight="1">
      <c r="B158" s="16" t="s">
        <v>10</v>
      </c>
      <c r="C158" s="17"/>
      <c r="D158" s="366">
        <f>Default!C40</f>
        <v>0</v>
      </c>
      <c r="E158" s="367"/>
      <c r="F158" s="367"/>
      <c r="G158" s="367"/>
      <c r="H158" s="367"/>
      <c r="I158" s="368"/>
      <c r="N158" s="369" t="s">
        <v>62</v>
      </c>
      <c r="O158" s="18" t="s">
        <v>63</v>
      </c>
      <c r="P158" s="14">
        <f>IF(P159=0,0,IF($AD159=1,SUM(P159),IF(P161=0,0,IF($AD159=2,SUM((P159/P161)*100),IF(P160=0,0,IF($AD159=3,SUM((P159/P160)*100),0))))))</f>
        <v>0</v>
      </c>
      <c r="Q158" s="19">
        <f aca="true" t="shared" si="57" ref="Q158:AA158">IF(Q159=0,0,IF($AD159=1,SUM(Q159),IF(Q161=0,0,IF($AD159=2,SUM((Q159/Q161)*100),IF(Q160=0,0,IF($AD159=3,SUM((Q159/Q160)*100),0))))))</f>
        <v>0</v>
      </c>
      <c r="R158" s="19">
        <f t="shared" si="57"/>
        <v>0</v>
      </c>
      <c r="S158" s="19">
        <f t="shared" si="57"/>
        <v>0</v>
      </c>
      <c r="T158" s="19">
        <f t="shared" si="57"/>
        <v>0</v>
      </c>
      <c r="U158" s="19">
        <f t="shared" si="57"/>
        <v>0</v>
      </c>
      <c r="V158" s="19">
        <f t="shared" si="57"/>
        <v>0</v>
      </c>
      <c r="W158" s="19">
        <f t="shared" si="57"/>
        <v>0</v>
      </c>
      <c r="X158" s="19">
        <f t="shared" si="57"/>
        <v>0</v>
      </c>
      <c r="Y158" s="19">
        <f t="shared" si="57"/>
        <v>0</v>
      </c>
      <c r="Z158" s="19">
        <f t="shared" si="57"/>
        <v>0</v>
      </c>
      <c r="AA158" s="19">
        <f t="shared" si="57"/>
        <v>0</v>
      </c>
      <c r="AB158" s="19">
        <f>IF(AB162&lt;&gt;0,IF(AC158&lt;&gt;0,SUM(AC158/AB162),0),0)</f>
        <v>0</v>
      </c>
      <c r="AC158" s="183">
        <f>SUM(P158:AA158)</f>
        <v>0</v>
      </c>
      <c r="AD158" s="372" t="s">
        <v>47</v>
      </c>
      <c r="AE158" s="372"/>
      <c r="AF158" s="9"/>
    </row>
    <row r="159" spans="2:32" ht="18" customHeight="1">
      <c r="B159" s="373"/>
      <c r="C159" s="374"/>
      <c r="D159" s="366">
        <f>Default!C41</f>
        <v>0</v>
      </c>
      <c r="E159" s="367"/>
      <c r="F159" s="367"/>
      <c r="G159" s="367"/>
      <c r="H159" s="367"/>
      <c r="I159" s="368"/>
      <c r="N159" s="370"/>
      <c r="O159" s="22" t="s">
        <v>52</v>
      </c>
      <c r="P159" s="49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184">
        <f>IF(AB162&lt;&gt;0,IF(AC159&lt;&gt;0,SUM(AC159/AB162),0),0)</f>
        <v>0</v>
      </c>
      <c r="AC159" s="183">
        <f>SUM(P159:AA159)</f>
        <v>0</v>
      </c>
      <c r="AD159" s="44">
        <v>1</v>
      </c>
      <c r="AE159" s="44">
        <v>1</v>
      </c>
      <c r="AF159" s="9"/>
    </row>
    <row r="160" spans="2:32" ht="12.75">
      <c r="B160" s="375" t="s">
        <v>44</v>
      </c>
      <c r="C160" s="375"/>
      <c r="D160" s="376"/>
      <c r="E160" s="376"/>
      <c r="F160" s="376"/>
      <c r="G160" s="376"/>
      <c r="H160" s="376"/>
      <c r="I160" s="376"/>
      <c r="N160" s="370"/>
      <c r="O160" s="22" t="s">
        <v>53</v>
      </c>
      <c r="P160" s="51">
        <v>0</v>
      </c>
      <c r="Q160" s="48">
        <v>0</v>
      </c>
      <c r="R160" s="48">
        <v>0</v>
      </c>
      <c r="S160" s="48">
        <v>0</v>
      </c>
      <c r="T160" s="48">
        <v>0</v>
      </c>
      <c r="U160" s="48">
        <v>0</v>
      </c>
      <c r="V160" s="48">
        <v>0</v>
      </c>
      <c r="W160" s="48">
        <v>0</v>
      </c>
      <c r="X160" s="48">
        <v>0</v>
      </c>
      <c r="Y160" s="48">
        <v>0</v>
      </c>
      <c r="Z160" s="48">
        <v>0</v>
      </c>
      <c r="AA160" s="48">
        <v>0</v>
      </c>
      <c r="AB160" s="20">
        <f>IF(AB162&lt;&gt;0,IF(AC160&lt;&gt;0,SUM(AC160/AB162),0),0)</f>
        <v>0</v>
      </c>
      <c r="AC160" s="21">
        <f>SUM(P160:AA160)</f>
        <v>0</v>
      </c>
      <c r="AD160" s="23" t="s">
        <v>57</v>
      </c>
      <c r="AE160" s="23" t="s">
        <v>50</v>
      </c>
      <c r="AF160" s="9"/>
    </row>
    <row r="161" spans="2:32" ht="12.75">
      <c r="B161" s="24" t="s">
        <v>17</v>
      </c>
      <c r="C161" s="24" t="s">
        <v>11</v>
      </c>
      <c r="D161" s="24" t="s">
        <v>12</v>
      </c>
      <c r="E161" s="24" t="s">
        <v>13</v>
      </c>
      <c r="F161" s="24" t="s">
        <v>14</v>
      </c>
      <c r="G161" s="24" t="s">
        <v>6</v>
      </c>
      <c r="H161" s="24" t="s">
        <v>15</v>
      </c>
      <c r="I161" s="24" t="s">
        <v>16</v>
      </c>
      <c r="L161" s="25"/>
      <c r="M161" s="25"/>
      <c r="N161" s="371"/>
      <c r="O161" s="26" t="s">
        <v>54</v>
      </c>
      <c r="P161" s="51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20">
        <f>IF(AB162&lt;&gt;0,IF(AC161&lt;&gt;0,SUM(AC161/AB162),0),0)</f>
        <v>0</v>
      </c>
      <c r="AC161" s="21">
        <f>SUM(P161:AA161)</f>
        <v>0</v>
      </c>
      <c r="AD161" s="23" t="s">
        <v>56</v>
      </c>
      <c r="AE161" s="23" t="s">
        <v>48</v>
      </c>
      <c r="AF161" s="9"/>
    </row>
    <row r="162" spans="2:31" ht="12.75">
      <c r="B162" s="27" t="s">
        <v>9</v>
      </c>
      <c r="C162" s="28">
        <f>IF(AC163&lt;&gt;0,IF(AC164&lt;&gt;0,SUM(AC164/AC163),0),0)</f>
        <v>0</v>
      </c>
      <c r="D162" s="28">
        <f>IF(AC163&lt;&gt;0,IF(AC165&lt;&gt;0,SUM(AC165/AC163),0),0)</f>
        <v>0</v>
      </c>
      <c r="E162" s="28">
        <f>IF(AC163&lt;&gt;0,IF(AC166&lt;&gt;0,SUM(AC166/AC163),0),0)</f>
        <v>0</v>
      </c>
      <c r="F162" s="28">
        <f>IF(AC163&lt;&gt;0,IF(AC167&lt;&gt;0,SUM(AC167/AC163),0),0)</f>
        <v>0</v>
      </c>
      <c r="G162" s="28">
        <f>IF(AC163&lt;&gt;0,IF(AC168&lt;&gt;0,SUM(AC168/AC163),0),0)</f>
        <v>0</v>
      </c>
      <c r="H162" s="28">
        <f>IF(AC163&lt;&gt;0,IF(AC169&lt;&gt;0,SUM(AC169/AC163),0),0)</f>
        <v>0</v>
      </c>
      <c r="I162" s="28">
        <f>IF(AC163&lt;&gt;0,IF(AC170&lt;&gt;0,SUM(AC170/AC163),0),0)</f>
        <v>0</v>
      </c>
      <c r="N162" s="360" t="s">
        <v>170</v>
      </c>
      <c r="O162" s="361"/>
      <c r="P162" s="173">
        <f aca="true" t="shared" si="58" ref="P162:AA162">IF(SUM(P158:P161)+SUM(P163:P170)&lt;&gt;0,1,0)</f>
        <v>0</v>
      </c>
      <c r="Q162" s="173">
        <f t="shared" si="58"/>
        <v>0</v>
      </c>
      <c r="R162" s="173">
        <f t="shared" si="58"/>
        <v>0</v>
      </c>
      <c r="S162" s="173">
        <f t="shared" si="58"/>
        <v>0</v>
      </c>
      <c r="T162" s="173">
        <f t="shared" si="58"/>
        <v>0</v>
      </c>
      <c r="U162" s="173">
        <f t="shared" si="58"/>
        <v>0</v>
      </c>
      <c r="V162" s="173">
        <f t="shared" si="58"/>
        <v>0</v>
      </c>
      <c r="W162" s="173">
        <f t="shared" si="58"/>
        <v>0</v>
      </c>
      <c r="X162" s="173">
        <f t="shared" si="58"/>
        <v>0</v>
      </c>
      <c r="Y162" s="173">
        <f t="shared" si="58"/>
        <v>0</v>
      </c>
      <c r="Z162" s="173">
        <f t="shared" si="58"/>
        <v>0</v>
      </c>
      <c r="AA162" s="173">
        <f t="shared" si="58"/>
        <v>0</v>
      </c>
      <c r="AB162" s="173">
        <f>SUM(P162:AA162)</f>
        <v>0</v>
      </c>
      <c r="AC162" s="176" t="s">
        <v>39</v>
      </c>
      <c r="AD162" s="23" t="s">
        <v>55</v>
      </c>
      <c r="AE162" s="23" t="s">
        <v>49</v>
      </c>
    </row>
    <row r="163" spans="2:31" ht="12.75">
      <c r="B163" s="29"/>
      <c r="C163" s="30"/>
      <c r="D163" s="30"/>
      <c r="E163" s="30"/>
      <c r="F163" s="30"/>
      <c r="G163" s="30"/>
      <c r="H163" s="30"/>
      <c r="I163" s="31"/>
      <c r="N163" s="362" t="s">
        <v>61</v>
      </c>
      <c r="O163" s="32" t="s">
        <v>66</v>
      </c>
      <c r="P163" s="21">
        <f>SUM(P164:P170)</f>
        <v>0</v>
      </c>
      <c r="Q163" s="21">
        <f aca="true" t="shared" si="59" ref="Q163:AA163">SUM(Q164:Q170)</f>
        <v>0</v>
      </c>
      <c r="R163" s="21">
        <f t="shared" si="59"/>
        <v>0</v>
      </c>
      <c r="S163" s="21">
        <f t="shared" si="59"/>
        <v>0</v>
      </c>
      <c r="T163" s="21">
        <f t="shared" si="59"/>
        <v>0</v>
      </c>
      <c r="U163" s="21">
        <f t="shared" si="59"/>
        <v>0</v>
      </c>
      <c r="V163" s="21">
        <f t="shared" si="59"/>
        <v>0</v>
      </c>
      <c r="W163" s="21">
        <f t="shared" si="59"/>
        <v>0</v>
      </c>
      <c r="X163" s="21">
        <f t="shared" si="59"/>
        <v>0</v>
      </c>
      <c r="Y163" s="21">
        <f t="shared" si="59"/>
        <v>0</v>
      </c>
      <c r="Z163" s="21">
        <f t="shared" si="59"/>
        <v>0</v>
      </c>
      <c r="AA163" s="21">
        <f t="shared" si="59"/>
        <v>0</v>
      </c>
      <c r="AB163" s="20">
        <f>IF(AB162&lt;&gt;0,IF(AC163&lt;&gt;0,SUM(AC163/AB162),0),0)</f>
        <v>0</v>
      </c>
      <c r="AC163" s="21">
        <f>SUM(P163:AA163)</f>
        <v>0</v>
      </c>
      <c r="AD163" s="33"/>
      <c r="AE163" s="23" t="s">
        <v>4</v>
      </c>
    </row>
    <row r="164" spans="2:31" ht="12.75">
      <c r="B164" s="33"/>
      <c r="C164" s="35"/>
      <c r="D164" s="35"/>
      <c r="E164" s="35"/>
      <c r="F164" s="35"/>
      <c r="G164" s="35"/>
      <c r="H164" s="35"/>
      <c r="I164" s="36"/>
      <c r="N164" s="363"/>
      <c r="O164" s="37" t="s">
        <v>11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48">
        <v>0</v>
      </c>
      <c r="V164" s="48">
        <v>0</v>
      </c>
      <c r="W164" s="48">
        <v>0</v>
      </c>
      <c r="X164" s="48">
        <v>0</v>
      </c>
      <c r="Y164" s="48">
        <v>0</v>
      </c>
      <c r="Z164" s="48">
        <v>0</v>
      </c>
      <c r="AA164" s="48">
        <v>0</v>
      </c>
      <c r="AB164" s="20">
        <f>IF(AB162&lt;&gt;0,IF(AC164&lt;&gt;0,SUM(AC164/AB162),0),0)</f>
        <v>0</v>
      </c>
      <c r="AC164" s="21">
        <f aca="true" t="shared" si="60" ref="AC164:AC170">SUM(P164:AA164)</f>
        <v>0</v>
      </c>
      <c r="AD164" s="33"/>
      <c r="AE164" s="23" t="s">
        <v>5</v>
      </c>
    </row>
    <row r="165" spans="2:31" ht="12.75">
      <c r="B165" s="33"/>
      <c r="C165" s="35"/>
      <c r="D165" s="35"/>
      <c r="E165" s="35"/>
      <c r="F165" s="35"/>
      <c r="G165" s="35"/>
      <c r="H165" s="35"/>
      <c r="I165" s="36"/>
      <c r="N165" s="363"/>
      <c r="O165" s="37" t="s">
        <v>12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20">
        <f>IF(AB162&lt;&gt;0,IF(AC165&lt;&gt;0,SUM(AC165/AB162),0),0)</f>
        <v>0</v>
      </c>
      <c r="AC165" s="21">
        <f t="shared" si="60"/>
        <v>0</v>
      </c>
      <c r="AD165" s="33"/>
      <c r="AE165" s="23" t="s">
        <v>60</v>
      </c>
    </row>
    <row r="166" spans="2:31" ht="12.75">
      <c r="B166" s="33"/>
      <c r="C166" s="35"/>
      <c r="D166" s="35"/>
      <c r="E166" s="35"/>
      <c r="F166" s="35"/>
      <c r="G166" s="35"/>
      <c r="H166" s="35"/>
      <c r="I166" s="36"/>
      <c r="N166" s="363"/>
      <c r="O166" s="37" t="s">
        <v>13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48">
        <v>0</v>
      </c>
      <c r="W166" s="48">
        <v>0</v>
      </c>
      <c r="X166" s="48">
        <v>0</v>
      </c>
      <c r="Y166" s="48">
        <v>0</v>
      </c>
      <c r="Z166" s="48">
        <v>0</v>
      </c>
      <c r="AA166" s="48">
        <v>0</v>
      </c>
      <c r="AB166" s="20">
        <f>IF(AB162&lt;&gt;0,IF(AC166&lt;&gt;0,SUM(AC166/AB162),0),0)</f>
        <v>0</v>
      </c>
      <c r="AC166" s="21">
        <f t="shared" si="60"/>
        <v>0</v>
      </c>
      <c r="AD166" s="33"/>
      <c r="AE166" s="23" t="s">
        <v>7</v>
      </c>
    </row>
    <row r="167" spans="2:31" ht="12.75">
      <c r="B167" s="33"/>
      <c r="C167" s="35"/>
      <c r="D167" s="35"/>
      <c r="E167" s="35"/>
      <c r="F167" s="35"/>
      <c r="G167" s="35"/>
      <c r="H167" s="35"/>
      <c r="I167" s="36"/>
      <c r="N167" s="363"/>
      <c r="O167" s="37" t="s">
        <v>14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48">
        <v>0</v>
      </c>
      <c r="W167" s="48">
        <v>0</v>
      </c>
      <c r="X167" s="48">
        <v>0</v>
      </c>
      <c r="Y167" s="48">
        <v>0</v>
      </c>
      <c r="Z167" s="48">
        <v>0</v>
      </c>
      <c r="AA167" s="48">
        <v>0</v>
      </c>
      <c r="AB167" s="20">
        <f>IF(AB162&lt;&gt;0,IF(AC167&lt;&gt;0,SUM(AC167/AB162),0),0)</f>
        <v>0</v>
      </c>
      <c r="AC167" s="21">
        <f t="shared" si="60"/>
        <v>0</v>
      </c>
      <c r="AD167" s="33"/>
      <c r="AE167" s="23" t="s">
        <v>51</v>
      </c>
    </row>
    <row r="168" spans="2:31" ht="12.75">
      <c r="B168" s="33"/>
      <c r="C168" s="35"/>
      <c r="D168" s="35"/>
      <c r="E168" s="35"/>
      <c r="F168" s="35"/>
      <c r="G168" s="35"/>
      <c r="H168" s="35"/>
      <c r="I168" s="36"/>
      <c r="N168" s="363"/>
      <c r="O168" s="37" t="s">
        <v>6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20">
        <f>IF(AB162&lt;&gt;0,IF(AC168&lt;&gt;0,SUM(AC168/AB162),0),0)</f>
        <v>0</v>
      </c>
      <c r="AC168" s="21">
        <f t="shared" si="60"/>
        <v>0</v>
      </c>
      <c r="AD168" s="33"/>
      <c r="AE168" s="36"/>
    </row>
    <row r="169" spans="2:31" ht="12.75">
      <c r="B169" s="33"/>
      <c r="C169" s="35"/>
      <c r="D169" s="35"/>
      <c r="E169" s="35"/>
      <c r="F169" s="35"/>
      <c r="G169" s="35"/>
      <c r="H169" s="35"/>
      <c r="I169" s="36"/>
      <c r="N169" s="363"/>
      <c r="O169" s="37" t="s">
        <v>15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20">
        <f>IF(AB162&lt;&gt;0,IF(AC169&lt;&gt;0,SUM(AC169/AB162),0),0)</f>
        <v>0</v>
      </c>
      <c r="AC169" s="21">
        <f t="shared" si="60"/>
        <v>0</v>
      </c>
      <c r="AD169" s="365" t="s">
        <v>69</v>
      </c>
      <c r="AE169" s="365"/>
    </row>
    <row r="170" spans="2:31" ht="12.75">
      <c r="B170" s="38"/>
      <c r="C170" s="39"/>
      <c r="D170" s="39"/>
      <c r="E170" s="39"/>
      <c r="F170" s="39"/>
      <c r="G170" s="39"/>
      <c r="H170" s="39"/>
      <c r="I170" s="40"/>
      <c r="N170" s="364"/>
      <c r="O170" s="41" t="s">
        <v>16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48">
        <v>0</v>
      </c>
      <c r="Y170" s="48">
        <v>0</v>
      </c>
      <c r="Z170" s="48">
        <v>0</v>
      </c>
      <c r="AA170" s="48">
        <v>0</v>
      </c>
      <c r="AB170" s="20">
        <f>IF(AB162&lt;&gt;0,IF(AC170&lt;&gt;0,SUM(AC170/AB162),0),0)</f>
        <v>0</v>
      </c>
      <c r="AC170" s="21">
        <f t="shared" si="60"/>
        <v>0</v>
      </c>
      <c r="AD170" s="42" t="str">
        <f>IF(AD159=1,AD160,IF(AD159=2,AD161,IF(AD159=3,AD162)))</f>
        <v>$ Value</v>
      </c>
      <c r="AE170" s="43" t="str">
        <f>IF(AE159=1,AE160,IF(AE159=2,AE161,IF(AE159=3,AE162,IF(AE159=4,AE163,IF(AE159=5,AE164,IF(AE159=6,AE165,IF(AE159=7,AE166,IF(AE159=8,AE167))))))))</f>
        <v>Complex Values</v>
      </c>
    </row>
    <row r="171" spans="16:29" ht="15" customHeight="1">
      <c r="P171" s="8">
        <f aca="true" t="shared" si="61" ref="P171:AA171">P$6</f>
        <v>37987</v>
      </c>
      <c r="Q171" s="8">
        <f t="shared" si="61"/>
        <v>38018</v>
      </c>
      <c r="R171" s="8">
        <f t="shared" si="61"/>
        <v>38047</v>
      </c>
      <c r="S171" s="8">
        <f t="shared" si="61"/>
        <v>38078</v>
      </c>
      <c r="T171" s="8">
        <f t="shared" si="61"/>
        <v>38108</v>
      </c>
      <c r="U171" s="8">
        <f t="shared" si="61"/>
        <v>38139</v>
      </c>
      <c r="V171" s="8">
        <f t="shared" si="61"/>
        <v>38169</v>
      </c>
      <c r="W171" s="8">
        <f t="shared" si="61"/>
        <v>38200</v>
      </c>
      <c r="X171" s="8">
        <f t="shared" si="61"/>
        <v>38231</v>
      </c>
      <c r="Y171" s="8">
        <f t="shared" si="61"/>
        <v>38261</v>
      </c>
      <c r="Z171" s="8">
        <f t="shared" si="61"/>
        <v>38292</v>
      </c>
      <c r="AA171" s="8">
        <f t="shared" si="61"/>
        <v>38322</v>
      </c>
      <c r="AB171" s="8"/>
      <c r="AC171" s="8"/>
    </row>
    <row r="172" spans="1:32" ht="18" customHeight="1">
      <c r="A172" s="45" t="s">
        <v>80</v>
      </c>
      <c r="B172" s="11" t="s">
        <v>68</v>
      </c>
      <c r="C172" s="377">
        <f>LEFT(Default!B42,25)</f>
      </c>
      <c r="D172" s="378"/>
      <c r="E172" s="379"/>
      <c r="F172" s="12" t="s">
        <v>0</v>
      </c>
      <c r="G172" s="380">
        <f>IF(AE174=1,SUM(AC178),IF(AE174=2,SUM(AC179),IF(AE174=3,SUM(AC180),IF(AE174=4,SUM(AC181),IF(AE174=5,SUM(AC182),IF(AE174=6,SUM(AC183),IF(AE174=7,SUM(AC184),SUM(AC185))))))))</f>
        <v>0</v>
      </c>
      <c r="H172" s="381"/>
      <c r="I172" s="13"/>
      <c r="N172" s="382" t="s">
        <v>169</v>
      </c>
      <c r="O172" s="383"/>
      <c r="P172" s="175">
        <f>SUM(AB173)</f>
        <v>0</v>
      </c>
      <c r="Q172" s="175">
        <f>SUM(AB173)</f>
        <v>0</v>
      </c>
      <c r="R172" s="175">
        <f>SUM(AB173)</f>
        <v>0</v>
      </c>
      <c r="S172" s="175">
        <f>SUM(AB173)</f>
        <v>0</v>
      </c>
      <c r="T172" s="175">
        <f>SUM(AB173)</f>
        <v>0</v>
      </c>
      <c r="U172" s="175">
        <f>SUM(AB173)</f>
        <v>0</v>
      </c>
      <c r="V172" s="175">
        <f>SUM(AB173)</f>
        <v>0</v>
      </c>
      <c r="W172" s="175">
        <f>SUM(AB173)</f>
        <v>0</v>
      </c>
      <c r="X172" s="175">
        <f>SUM(AB173)</f>
        <v>0</v>
      </c>
      <c r="Y172" s="175">
        <f>SUM(AB173)</f>
        <v>0</v>
      </c>
      <c r="Z172" s="175">
        <f>SUM(AB173)</f>
        <v>0</v>
      </c>
      <c r="AA172" s="175">
        <f>SUM(AB173)</f>
        <v>0</v>
      </c>
      <c r="AB172" s="46" t="str">
        <f>AB$7</f>
        <v>AVERAGE</v>
      </c>
      <c r="AC172" s="46" t="str">
        <f>AC$7</f>
        <v>TOTALS</v>
      </c>
      <c r="AF172" s="9"/>
    </row>
    <row r="173" spans="2:32" ht="15" customHeight="1">
      <c r="B173" s="16" t="s">
        <v>10</v>
      </c>
      <c r="C173" s="17"/>
      <c r="D173" s="366">
        <f>Default!C43</f>
        <v>0</v>
      </c>
      <c r="E173" s="367"/>
      <c r="F173" s="367"/>
      <c r="G173" s="367"/>
      <c r="H173" s="367"/>
      <c r="I173" s="368"/>
      <c r="N173" s="369" t="s">
        <v>62</v>
      </c>
      <c r="O173" s="18" t="s">
        <v>63</v>
      </c>
      <c r="P173" s="14">
        <f>IF(P174=0,0,IF($AD174=1,SUM(P174),IF(P176=0,0,IF($AD174=2,SUM((P174/P176)*100),IF(P175=0,0,IF($AD174=3,SUM((P174/P175)*100),0))))))</f>
        <v>0</v>
      </c>
      <c r="Q173" s="19">
        <f aca="true" t="shared" si="62" ref="Q173:AA173">IF(Q174=0,0,IF($AD174=1,SUM(Q174),IF(Q176=0,0,IF($AD174=2,SUM((Q174/Q176)*100),IF(Q175=0,0,IF($AD174=3,SUM((Q174/Q175)*100),0))))))</f>
        <v>0</v>
      </c>
      <c r="R173" s="19">
        <f t="shared" si="62"/>
        <v>0</v>
      </c>
      <c r="S173" s="19">
        <f t="shared" si="62"/>
        <v>0</v>
      </c>
      <c r="T173" s="19">
        <f t="shared" si="62"/>
        <v>0</v>
      </c>
      <c r="U173" s="19">
        <f t="shared" si="62"/>
        <v>0</v>
      </c>
      <c r="V173" s="19">
        <f t="shared" si="62"/>
        <v>0</v>
      </c>
      <c r="W173" s="19">
        <f t="shared" si="62"/>
        <v>0</v>
      </c>
      <c r="X173" s="19">
        <f t="shared" si="62"/>
        <v>0</v>
      </c>
      <c r="Y173" s="19">
        <f t="shared" si="62"/>
        <v>0</v>
      </c>
      <c r="Z173" s="19">
        <f t="shared" si="62"/>
        <v>0</v>
      </c>
      <c r="AA173" s="19">
        <f t="shared" si="62"/>
        <v>0</v>
      </c>
      <c r="AB173" s="19">
        <f>IF(AB177&lt;&gt;0,IF(AC173&lt;&gt;0,SUM(AC173/AB177),0),0)</f>
        <v>0</v>
      </c>
      <c r="AC173" s="183">
        <f>SUM(P173:AA173)</f>
        <v>0</v>
      </c>
      <c r="AD173" s="372" t="s">
        <v>47</v>
      </c>
      <c r="AE173" s="372"/>
      <c r="AF173" s="9"/>
    </row>
    <row r="174" spans="2:32" ht="18" customHeight="1">
      <c r="B174" s="373"/>
      <c r="C174" s="374"/>
      <c r="D174" s="366">
        <f>Default!C44</f>
        <v>0</v>
      </c>
      <c r="E174" s="367"/>
      <c r="F174" s="367"/>
      <c r="G174" s="367"/>
      <c r="H174" s="367"/>
      <c r="I174" s="368"/>
      <c r="N174" s="370"/>
      <c r="O174" s="22" t="s">
        <v>52</v>
      </c>
      <c r="P174" s="49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184">
        <f>IF(AB177&lt;&gt;0,IF(AC174&lt;&gt;0,SUM(AC174/AB177),0),0)</f>
        <v>0</v>
      </c>
      <c r="AC174" s="183">
        <f>SUM(P174:AA174)</f>
        <v>0</v>
      </c>
      <c r="AD174" s="44">
        <v>1</v>
      </c>
      <c r="AE174" s="44">
        <v>1</v>
      </c>
      <c r="AF174" s="9"/>
    </row>
    <row r="175" spans="2:32" ht="12.75">
      <c r="B175" s="375" t="s">
        <v>44</v>
      </c>
      <c r="C175" s="375"/>
      <c r="D175" s="376"/>
      <c r="E175" s="376"/>
      <c r="F175" s="376"/>
      <c r="G175" s="376"/>
      <c r="H175" s="376"/>
      <c r="I175" s="376"/>
      <c r="N175" s="370"/>
      <c r="O175" s="22" t="s">
        <v>53</v>
      </c>
      <c r="P175" s="51">
        <v>0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48">
        <v>0</v>
      </c>
      <c r="W175" s="48">
        <v>0</v>
      </c>
      <c r="X175" s="48">
        <v>0</v>
      </c>
      <c r="Y175" s="48">
        <v>0</v>
      </c>
      <c r="Z175" s="48">
        <v>0</v>
      </c>
      <c r="AA175" s="48">
        <v>0</v>
      </c>
      <c r="AB175" s="20">
        <f>IF(AB177&lt;&gt;0,IF(AC175&lt;&gt;0,SUM(AC175/AB177),0),0)</f>
        <v>0</v>
      </c>
      <c r="AC175" s="21">
        <f>SUM(P175:AA175)</f>
        <v>0</v>
      </c>
      <c r="AD175" s="23" t="s">
        <v>57</v>
      </c>
      <c r="AE175" s="23" t="s">
        <v>50</v>
      </c>
      <c r="AF175" s="9"/>
    </row>
    <row r="176" spans="2:32" ht="12.75">
      <c r="B176" s="24" t="s">
        <v>17</v>
      </c>
      <c r="C176" s="24" t="s">
        <v>11</v>
      </c>
      <c r="D176" s="24" t="s">
        <v>12</v>
      </c>
      <c r="E176" s="24" t="s">
        <v>13</v>
      </c>
      <c r="F176" s="24" t="s">
        <v>14</v>
      </c>
      <c r="G176" s="24" t="s">
        <v>6</v>
      </c>
      <c r="H176" s="24" t="s">
        <v>15</v>
      </c>
      <c r="I176" s="24" t="s">
        <v>16</v>
      </c>
      <c r="L176" s="25"/>
      <c r="M176" s="25"/>
      <c r="N176" s="371"/>
      <c r="O176" s="26" t="s">
        <v>54</v>
      </c>
      <c r="P176" s="51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0</v>
      </c>
      <c r="W176" s="48">
        <v>0</v>
      </c>
      <c r="X176" s="48">
        <v>0</v>
      </c>
      <c r="Y176" s="48">
        <v>0</v>
      </c>
      <c r="Z176" s="48">
        <v>0</v>
      </c>
      <c r="AA176" s="48">
        <v>0</v>
      </c>
      <c r="AB176" s="20">
        <f>IF(AB177&lt;&gt;0,IF(AC176&lt;&gt;0,SUM(AC176/AB177),0),0)</f>
        <v>0</v>
      </c>
      <c r="AC176" s="21">
        <f>SUM(P176:AA176)</f>
        <v>0</v>
      </c>
      <c r="AD176" s="23" t="s">
        <v>56</v>
      </c>
      <c r="AE176" s="23" t="s">
        <v>48</v>
      </c>
      <c r="AF176" s="9"/>
    </row>
    <row r="177" spans="2:31" ht="12.75">
      <c r="B177" s="27" t="s">
        <v>9</v>
      </c>
      <c r="C177" s="28">
        <f>IF(AC178&lt;&gt;0,IF(AC179&lt;&gt;0,SUM(AC179/AC178),0),0)</f>
        <v>0</v>
      </c>
      <c r="D177" s="28">
        <f>IF(AC178&lt;&gt;0,IF(AC180&lt;&gt;0,SUM(AC180/AC178),0),0)</f>
        <v>0</v>
      </c>
      <c r="E177" s="28">
        <f>IF(AC178&lt;&gt;0,IF(AC181&lt;&gt;0,SUM(AC181/AC178),0),0)</f>
        <v>0</v>
      </c>
      <c r="F177" s="28">
        <f>IF(AC178&lt;&gt;0,IF(AC182&lt;&gt;0,SUM(AC182/AC178),0),0)</f>
        <v>0</v>
      </c>
      <c r="G177" s="28">
        <f>IF(AC178&lt;&gt;0,IF(AC183&lt;&gt;0,SUM(AC183/AC178),0),0)</f>
        <v>0</v>
      </c>
      <c r="H177" s="28">
        <f>IF(AC178&lt;&gt;0,IF(AC184&lt;&gt;0,SUM(AC184/AC178),0),0)</f>
        <v>0</v>
      </c>
      <c r="I177" s="28">
        <f>IF(AC178&lt;&gt;0,IF(AC185&lt;&gt;0,SUM(AC185/AC178),0),0)</f>
        <v>0</v>
      </c>
      <c r="N177" s="360" t="s">
        <v>170</v>
      </c>
      <c r="O177" s="361"/>
      <c r="P177" s="173">
        <f aca="true" t="shared" si="63" ref="P177:AA177">IF(SUM(P173:P176)+SUM(P178:P185)&lt;&gt;0,1,0)</f>
        <v>0</v>
      </c>
      <c r="Q177" s="173">
        <f t="shared" si="63"/>
        <v>0</v>
      </c>
      <c r="R177" s="173">
        <f t="shared" si="63"/>
        <v>0</v>
      </c>
      <c r="S177" s="173">
        <f t="shared" si="63"/>
        <v>0</v>
      </c>
      <c r="T177" s="173">
        <f t="shared" si="63"/>
        <v>0</v>
      </c>
      <c r="U177" s="173">
        <f t="shared" si="63"/>
        <v>0</v>
      </c>
      <c r="V177" s="173">
        <f t="shared" si="63"/>
        <v>0</v>
      </c>
      <c r="W177" s="173">
        <f t="shared" si="63"/>
        <v>0</v>
      </c>
      <c r="X177" s="173">
        <f t="shared" si="63"/>
        <v>0</v>
      </c>
      <c r="Y177" s="173">
        <f t="shared" si="63"/>
        <v>0</v>
      </c>
      <c r="Z177" s="173">
        <f t="shared" si="63"/>
        <v>0</v>
      </c>
      <c r="AA177" s="173">
        <f t="shared" si="63"/>
        <v>0</v>
      </c>
      <c r="AB177" s="173">
        <f>SUM(P177:AA177)</f>
        <v>0</v>
      </c>
      <c r="AC177" s="176" t="s">
        <v>39</v>
      </c>
      <c r="AD177" s="23" t="s">
        <v>55</v>
      </c>
      <c r="AE177" s="23" t="s">
        <v>49</v>
      </c>
    </row>
    <row r="178" spans="2:31" ht="12.75">
      <c r="B178" s="29"/>
      <c r="C178" s="30"/>
      <c r="D178" s="30"/>
      <c r="E178" s="30"/>
      <c r="F178" s="30"/>
      <c r="G178" s="30"/>
      <c r="H178" s="30"/>
      <c r="I178" s="31"/>
      <c r="N178" s="362" t="s">
        <v>61</v>
      </c>
      <c r="O178" s="32" t="s">
        <v>66</v>
      </c>
      <c r="P178" s="21">
        <f>SUM(P179:P185)</f>
        <v>0</v>
      </c>
      <c r="Q178" s="21">
        <f aca="true" t="shared" si="64" ref="Q178:AA178">SUM(Q179:Q185)</f>
        <v>0</v>
      </c>
      <c r="R178" s="21">
        <f t="shared" si="64"/>
        <v>0</v>
      </c>
      <c r="S178" s="21">
        <f t="shared" si="64"/>
        <v>0</v>
      </c>
      <c r="T178" s="21">
        <f t="shared" si="64"/>
        <v>0</v>
      </c>
      <c r="U178" s="21">
        <f t="shared" si="64"/>
        <v>0</v>
      </c>
      <c r="V178" s="21">
        <f t="shared" si="64"/>
        <v>0</v>
      </c>
      <c r="W178" s="21">
        <f t="shared" si="64"/>
        <v>0</v>
      </c>
      <c r="X178" s="21">
        <f t="shared" si="64"/>
        <v>0</v>
      </c>
      <c r="Y178" s="21">
        <f t="shared" si="64"/>
        <v>0</v>
      </c>
      <c r="Z178" s="21">
        <f t="shared" si="64"/>
        <v>0</v>
      </c>
      <c r="AA178" s="21">
        <f t="shared" si="64"/>
        <v>0</v>
      </c>
      <c r="AB178" s="20">
        <f>IF(AB177&lt;&gt;0,IF(AC178&lt;&gt;0,SUM(AC178/AB177),0),0)</f>
        <v>0</v>
      </c>
      <c r="AC178" s="21">
        <f>SUM(P178:AA178)</f>
        <v>0</v>
      </c>
      <c r="AD178" s="33"/>
      <c r="AE178" s="23" t="s">
        <v>4</v>
      </c>
    </row>
    <row r="179" spans="2:31" ht="12.75">
      <c r="B179" s="33"/>
      <c r="C179" s="35"/>
      <c r="D179" s="35"/>
      <c r="E179" s="35"/>
      <c r="F179" s="35"/>
      <c r="G179" s="35"/>
      <c r="H179" s="35"/>
      <c r="I179" s="36"/>
      <c r="N179" s="363"/>
      <c r="O179" s="37" t="s">
        <v>11</v>
      </c>
      <c r="P179" s="48">
        <v>0</v>
      </c>
      <c r="Q179" s="48">
        <v>0</v>
      </c>
      <c r="R179" s="48">
        <v>0</v>
      </c>
      <c r="S179" s="48">
        <v>0</v>
      </c>
      <c r="T179" s="48">
        <v>0</v>
      </c>
      <c r="U179" s="48">
        <v>0</v>
      </c>
      <c r="V179" s="48">
        <v>0</v>
      </c>
      <c r="W179" s="48">
        <v>0</v>
      </c>
      <c r="X179" s="48">
        <v>0</v>
      </c>
      <c r="Y179" s="48">
        <v>0</v>
      </c>
      <c r="Z179" s="48">
        <v>0</v>
      </c>
      <c r="AA179" s="48">
        <v>0</v>
      </c>
      <c r="AB179" s="20">
        <f>IF(AB177&lt;&gt;0,IF(AC179&lt;&gt;0,SUM(AC179/AB177),0),0)</f>
        <v>0</v>
      </c>
      <c r="AC179" s="21">
        <f aca="true" t="shared" si="65" ref="AC179:AC185">SUM(P179:AA179)</f>
        <v>0</v>
      </c>
      <c r="AD179" s="33"/>
      <c r="AE179" s="23" t="s">
        <v>5</v>
      </c>
    </row>
    <row r="180" spans="2:31" ht="12.75">
      <c r="B180" s="33"/>
      <c r="C180" s="35"/>
      <c r="D180" s="35"/>
      <c r="E180" s="35"/>
      <c r="F180" s="35"/>
      <c r="G180" s="35"/>
      <c r="H180" s="35"/>
      <c r="I180" s="36"/>
      <c r="N180" s="363"/>
      <c r="O180" s="37" t="s">
        <v>12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20">
        <f>IF(AB177&lt;&gt;0,IF(AC180&lt;&gt;0,SUM(AC180/AB177),0),0)</f>
        <v>0</v>
      </c>
      <c r="AC180" s="21">
        <f t="shared" si="65"/>
        <v>0</v>
      </c>
      <c r="AD180" s="33"/>
      <c r="AE180" s="23" t="s">
        <v>60</v>
      </c>
    </row>
    <row r="181" spans="2:31" ht="12.75">
      <c r="B181" s="33"/>
      <c r="C181" s="35"/>
      <c r="D181" s="35"/>
      <c r="E181" s="35"/>
      <c r="F181" s="35"/>
      <c r="G181" s="35"/>
      <c r="H181" s="35"/>
      <c r="I181" s="36"/>
      <c r="N181" s="363"/>
      <c r="O181" s="37" t="s">
        <v>13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48">
        <v>0</v>
      </c>
      <c r="V181" s="48">
        <v>0</v>
      </c>
      <c r="W181" s="48">
        <v>0</v>
      </c>
      <c r="X181" s="48">
        <v>0</v>
      </c>
      <c r="Y181" s="48">
        <v>0</v>
      </c>
      <c r="Z181" s="48">
        <v>0</v>
      </c>
      <c r="AA181" s="48">
        <v>0</v>
      </c>
      <c r="AB181" s="20">
        <f>IF(AB177&lt;&gt;0,IF(AC181&lt;&gt;0,SUM(AC181/AB177),0),0)</f>
        <v>0</v>
      </c>
      <c r="AC181" s="21">
        <f t="shared" si="65"/>
        <v>0</v>
      </c>
      <c r="AD181" s="33"/>
      <c r="AE181" s="23" t="s">
        <v>7</v>
      </c>
    </row>
    <row r="182" spans="2:31" ht="12.75">
      <c r="B182" s="33"/>
      <c r="C182" s="35"/>
      <c r="D182" s="35"/>
      <c r="E182" s="35"/>
      <c r="F182" s="35"/>
      <c r="G182" s="35"/>
      <c r="H182" s="35"/>
      <c r="I182" s="36"/>
      <c r="N182" s="363"/>
      <c r="O182" s="37" t="s">
        <v>14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48">
        <v>0</v>
      </c>
      <c r="W182" s="48">
        <v>0</v>
      </c>
      <c r="X182" s="48">
        <v>0</v>
      </c>
      <c r="Y182" s="48">
        <v>0</v>
      </c>
      <c r="Z182" s="48">
        <v>0</v>
      </c>
      <c r="AA182" s="48">
        <v>0</v>
      </c>
      <c r="AB182" s="20">
        <f>IF(AB177&lt;&gt;0,IF(AC182&lt;&gt;0,SUM(AC182/AB177),0),0)</f>
        <v>0</v>
      </c>
      <c r="AC182" s="21">
        <f t="shared" si="65"/>
        <v>0</v>
      </c>
      <c r="AD182" s="33"/>
      <c r="AE182" s="23" t="s">
        <v>51</v>
      </c>
    </row>
    <row r="183" spans="2:31" ht="12.75">
      <c r="B183" s="33"/>
      <c r="C183" s="35"/>
      <c r="D183" s="35"/>
      <c r="E183" s="35"/>
      <c r="F183" s="35"/>
      <c r="G183" s="35"/>
      <c r="H183" s="35"/>
      <c r="I183" s="36"/>
      <c r="N183" s="363"/>
      <c r="O183" s="37" t="s">
        <v>6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20">
        <f>IF(AB177&lt;&gt;0,IF(AC183&lt;&gt;0,SUM(AC183/AB177),0),0)</f>
        <v>0</v>
      </c>
      <c r="AC183" s="21">
        <f t="shared" si="65"/>
        <v>0</v>
      </c>
      <c r="AD183" s="33"/>
      <c r="AE183" s="36"/>
    </row>
    <row r="184" spans="2:31" ht="12.75">
      <c r="B184" s="33"/>
      <c r="C184" s="35"/>
      <c r="D184" s="35"/>
      <c r="E184" s="35"/>
      <c r="F184" s="35"/>
      <c r="G184" s="35"/>
      <c r="H184" s="35"/>
      <c r="I184" s="36"/>
      <c r="N184" s="363"/>
      <c r="O184" s="37" t="s">
        <v>15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20">
        <f>IF(AB177&lt;&gt;0,IF(AC184&lt;&gt;0,SUM(AC184/AB177),0),0)</f>
        <v>0</v>
      </c>
      <c r="AC184" s="21">
        <f t="shared" si="65"/>
        <v>0</v>
      </c>
      <c r="AD184" s="365" t="s">
        <v>69</v>
      </c>
      <c r="AE184" s="365"/>
    </row>
    <row r="185" spans="2:31" ht="12.75">
      <c r="B185" s="38"/>
      <c r="C185" s="39"/>
      <c r="D185" s="39"/>
      <c r="E185" s="39"/>
      <c r="F185" s="39"/>
      <c r="G185" s="39"/>
      <c r="H185" s="39"/>
      <c r="I185" s="40"/>
      <c r="N185" s="364"/>
      <c r="O185" s="41" t="s">
        <v>16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20">
        <f>IF(AB177&lt;&gt;0,IF(AC185&lt;&gt;0,SUM(AC185/AB177),0),0)</f>
        <v>0</v>
      </c>
      <c r="AC185" s="21">
        <f t="shared" si="65"/>
        <v>0</v>
      </c>
      <c r="AD185" s="42" t="str">
        <f>IF(AD174=1,AD175,IF(AD174=2,AD176,IF(AD174=3,AD177)))</f>
        <v>$ Value</v>
      </c>
      <c r="AE185" s="43" t="str">
        <f>IF(AE174=1,AE175,IF(AE174=2,AE176,IF(AE174=3,AE177,IF(AE174=4,AE178,IF(AE174=5,AE179,IF(AE174=6,AE180,IF(AE174=7,AE181,IF(AE174=8,AE182))))))))</f>
        <v>Complex Values</v>
      </c>
    </row>
    <row r="186" spans="16:29" ht="15" customHeight="1">
      <c r="P186" s="8">
        <f aca="true" t="shared" si="66" ref="P186:AA186">P$6</f>
        <v>37987</v>
      </c>
      <c r="Q186" s="8">
        <f t="shared" si="66"/>
        <v>38018</v>
      </c>
      <c r="R186" s="8">
        <f t="shared" si="66"/>
        <v>38047</v>
      </c>
      <c r="S186" s="8">
        <f t="shared" si="66"/>
        <v>38078</v>
      </c>
      <c r="T186" s="8">
        <f t="shared" si="66"/>
        <v>38108</v>
      </c>
      <c r="U186" s="8">
        <f t="shared" si="66"/>
        <v>38139</v>
      </c>
      <c r="V186" s="8">
        <f t="shared" si="66"/>
        <v>38169</v>
      </c>
      <c r="W186" s="8">
        <f t="shared" si="66"/>
        <v>38200</v>
      </c>
      <c r="X186" s="8">
        <f t="shared" si="66"/>
        <v>38231</v>
      </c>
      <c r="Y186" s="8">
        <f t="shared" si="66"/>
        <v>38261</v>
      </c>
      <c r="Z186" s="8">
        <f t="shared" si="66"/>
        <v>38292</v>
      </c>
      <c r="AA186" s="8">
        <f t="shared" si="66"/>
        <v>38322</v>
      </c>
      <c r="AB186" s="8"/>
      <c r="AC186" s="8"/>
    </row>
    <row r="187" spans="1:32" ht="18" customHeight="1">
      <c r="A187" s="45" t="s">
        <v>81</v>
      </c>
      <c r="B187" s="11" t="s">
        <v>68</v>
      </c>
      <c r="C187" s="377">
        <f>LEFT(Default!B45,25)</f>
      </c>
      <c r="D187" s="378"/>
      <c r="E187" s="379"/>
      <c r="F187" s="12" t="s">
        <v>0</v>
      </c>
      <c r="G187" s="380">
        <f>IF(AE189=1,SUM(AC193),IF(AE189=2,SUM(AC194),IF(AE189=3,SUM(AC195),IF(AE189=4,SUM(AC196),IF(AE189=5,SUM(AC197),IF(AE189=6,SUM(AC198),IF(AE189=7,SUM(AC199),SUM(AC200))))))))</f>
        <v>0</v>
      </c>
      <c r="H187" s="381"/>
      <c r="I187" s="13"/>
      <c r="N187" s="382" t="s">
        <v>169</v>
      </c>
      <c r="O187" s="383"/>
      <c r="P187" s="175">
        <f>SUM(AB188)</f>
        <v>0</v>
      </c>
      <c r="Q187" s="175">
        <f>SUM(AB188)</f>
        <v>0</v>
      </c>
      <c r="R187" s="175">
        <f>SUM(AB188)</f>
        <v>0</v>
      </c>
      <c r="S187" s="175">
        <f>SUM(AB188)</f>
        <v>0</v>
      </c>
      <c r="T187" s="175">
        <f>SUM(AB188)</f>
        <v>0</v>
      </c>
      <c r="U187" s="175">
        <f>SUM(AB188)</f>
        <v>0</v>
      </c>
      <c r="V187" s="175">
        <f>SUM(AB188)</f>
        <v>0</v>
      </c>
      <c r="W187" s="175">
        <f>SUM(AB188)</f>
        <v>0</v>
      </c>
      <c r="X187" s="175">
        <f>SUM(AB188)</f>
        <v>0</v>
      </c>
      <c r="Y187" s="175">
        <f>SUM(AB188)</f>
        <v>0</v>
      </c>
      <c r="Z187" s="175">
        <f>SUM(AB188)</f>
        <v>0</v>
      </c>
      <c r="AA187" s="175">
        <f>SUM(AB188)</f>
        <v>0</v>
      </c>
      <c r="AB187" s="46" t="str">
        <f>AB$7</f>
        <v>AVERAGE</v>
      </c>
      <c r="AC187" s="46" t="str">
        <f>AC$7</f>
        <v>TOTALS</v>
      </c>
      <c r="AF187" s="9"/>
    </row>
    <row r="188" spans="2:32" ht="15" customHeight="1">
      <c r="B188" s="16" t="s">
        <v>10</v>
      </c>
      <c r="C188" s="17"/>
      <c r="D188" s="366">
        <f>Default!C46</f>
        <v>0</v>
      </c>
      <c r="E188" s="367"/>
      <c r="F188" s="367"/>
      <c r="G188" s="367"/>
      <c r="H188" s="367"/>
      <c r="I188" s="368"/>
      <c r="N188" s="369" t="s">
        <v>62</v>
      </c>
      <c r="O188" s="18" t="s">
        <v>63</v>
      </c>
      <c r="P188" s="14">
        <f>IF(P189=0,0,IF($AD189=1,SUM(P189),IF(P191=0,0,IF($AD189=2,SUM((P189/P191)*100),IF(P190=0,0,IF($AD189=3,SUM((P189/P190)*100),0))))))</f>
        <v>0</v>
      </c>
      <c r="Q188" s="19">
        <f aca="true" t="shared" si="67" ref="Q188:AA188">IF(Q189=0,0,IF($AD189=1,SUM(Q189),IF(Q191=0,0,IF($AD189=2,SUM((Q189/Q191)*100),IF(Q190=0,0,IF($AD189=3,SUM((Q189/Q190)*100),0))))))</f>
        <v>0</v>
      </c>
      <c r="R188" s="19">
        <f t="shared" si="67"/>
        <v>0</v>
      </c>
      <c r="S188" s="19">
        <f t="shared" si="67"/>
        <v>0</v>
      </c>
      <c r="T188" s="19">
        <f t="shared" si="67"/>
        <v>0</v>
      </c>
      <c r="U188" s="19">
        <f t="shared" si="67"/>
        <v>0</v>
      </c>
      <c r="V188" s="19">
        <f t="shared" si="67"/>
        <v>0</v>
      </c>
      <c r="W188" s="19">
        <f t="shared" si="67"/>
        <v>0</v>
      </c>
      <c r="X188" s="19">
        <f t="shared" si="67"/>
        <v>0</v>
      </c>
      <c r="Y188" s="19">
        <f t="shared" si="67"/>
        <v>0</v>
      </c>
      <c r="Z188" s="19">
        <f t="shared" si="67"/>
        <v>0</v>
      </c>
      <c r="AA188" s="19">
        <f t="shared" si="67"/>
        <v>0</v>
      </c>
      <c r="AB188" s="19">
        <f>IF(AB192&lt;&gt;0,IF(AC188&lt;&gt;0,SUM(AC188/AB192),0),0)</f>
        <v>0</v>
      </c>
      <c r="AC188" s="183">
        <f>SUM(P188:AA188)</f>
        <v>0</v>
      </c>
      <c r="AD188" s="372" t="s">
        <v>47</v>
      </c>
      <c r="AE188" s="372"/>
      <c r="AF188" s="9"/>
    </row>
    <row r="189" spans="2:32" ht="18" customHeight="1">
      <c r="B189" s="373"/>
      <c r="C189" s="374"/>
      <c r="D189" s="366">
        <f>Default!C47</f>
        <v>0</v>
      </c>
      <c r="E189" s="367"/>
      <c r="F189" s="367"/>
      <c r="G189" s="367"/>
      <c r="H189" s="367"/>
      <c r="I189" s="368"/>
      <c r="N189" s="370"/>
      <c r="O189" s="22" t="s">
        <v>52</v>
      </c>
      <c r="P189" s="49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184">
        <f>IF(AB192&lt;&gt;0,IF(AC189&lt;&gt;0,SUM(AC189/AB192),0),0)</f>
        <v>0</v>
      </c>
      <c r="AC189" s="183">
        <f>SUM(P189:AA189)</f>
        <v>0</v>
      </c>
      <c r="AD189" s="44">
        <v>1</v>
      </c>
      <c r="AE189" s="44">
        <v>1</v>
      </c>
      <c r="AF189" s="9"/>
    </row>
    <row r="190" spans="2:32" ht="12.75">
      <c r="B190" s="375" t="s">
        <v>44</v>
      </c>
      <c r="C190" s="375"/>
      <c r="D190" s="376"/>
      <c r="E190" s="376"/>
      <c r="F190" s="376"/>
      <c r="G190" s="376"/>
      <c r="H190" s="376"/>
      <c r="I190" s="376"/>
      <c r="N190" s="370"/>
      <c r="O190" s="22" t="s">
        <v>53</v>
      </c>
      <c r="P190" s="51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48">
        <v>0</v>
      </c>
      <c r="W190" s="48">
        <v>0</v>
      </c>
      <c r="X190" s="48">
        <v>0</v>
      </c>
      <c r="Y190" s="48">
        <v>0</v>
      </c>
      <c r="Z190" s="48">
        <v>0</v>
      </c>
      <c r="AA190" s="48">
        <v>0</v>
      </c>
      <c r="AB190" s="20">
        <f>IF(AB192&lt;&gt;0,IF(AC190&lt;&gt;0,SUM(AC190/AB192),0),0)</f>
        <v>0</v>
      </c>
      <c r="AC190" s="21">
        <f>SUM(P190:AA190)</f>
        <v>0</v>
      </c>
      <c r="AD190" s="23" t="s">
        <v>57</v>
      </c>
      <c r="AE190" s="23" t="s">
        <v>50</v>
      </c>
      <c r="AF190" s="9"/>
    </row>
    <row r="191" spans="2:32" ht="12.75">
      <c r="B191" s="24" t="s">
        <v>17</v>
      </c>
      <c r="C191" s="24" t="s">
        <v>11</v>
      </c>
      <c r="D191" s="24" t="s">
        <v>12</v>
      </c>
      <c r="E191" s="24" t="s">
        <v>13</v>
      </c>
      <c r="F191" s="24" t="s">
        <v>14</v>
      </c>
      <c r="G191" s="24" t="s">
        <v>6</v>
      </c>
      <c r="H191" s="24" t="s">
        <v>15</v>
      </c>
      <c r="I191" s="24" t="s">
        <v>16</v>
      </c>
      <c r="L191" s="25"/>
      <c r="M191" s="25"/>
      <c r="N191" s="371"/>
      <c r="O191" s="26" t="s">
        <v>54</v>
      </c>
      <c r="P191" s="51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48">
        <v>0</v>
      </c>
      <c r="W191" s="48">
        <v>0</v>
      </c>
      <c r="X191" s="48">
        <v>0</v>
      </c>
      <c r="Y191" s="48">
        <v>0</v>
      </c>
      <c r="Z191" s="48">
        <v>0</v>
      </c>
      <c r="AA191" s="48">
        <v>0</v>
      </c>
      <c r="AB191" s="20">
        <f>IF(AB192&lt;&gt;0,IF(AC191&lt;&gt;0,SUM(AC191/AB192),0),0)</f>
        <v>0</v>
      </c>
      <c r="AC191" s="21">
        <f>SUM(P191:AA191)</f>
        <v>0</v>
      </c>
      <c r="AD191" s="23" t="s">
        <v>56</v>
      </c>
      <c r="AE191" s="23" t="s">
        <v>48</v>
      </c>
      <c r="AF191" s="9"/>
    </row>
    <row r="192" spans="2:31" ht="12.75">
      <c r="B192" s="27" t="s">
        <v>9</v>
      </c>
      <c r="C192" s="28">
        <f>IF(AC193&lt;&gt;0,IF(AC194&lt;&gt;0,SUM(AC194/AC193),0),0)</f>
        <v>0</v>
      </c>
      <c r="D192" s="28">
        <f>IF(AC193&lt;&gt;0,IF(AC195&lt;&gt;0,SUM(AC195/AC193),0),0)</f>
        <v>0</v>
      </c>
      <c r="E192" s="28">
        <f>IF(AC193&lt;&gt;0,IF(AC196&lt;&gt;0,SUM(AC196/AC193),0),0)</f>
        <v>0</v>
      </c>
      <c r="F192" s="28">
        <f>IF(AC193&lt;&gt;0,IF(AC197&lt;&gt;0,SUM(AC197/AC193),0),0)</f>
        <v>0</v>
      </c>
      <c r="G192" s="28">
        <f>IF(AC193&lt;&gt;0,IF(AC198&lt;&gt;0,SUM(AC198/AC193),0),0)</f>
        <v>0</v>
      </c>
      <c r="H192" s="28">
        <f>IF(AC193&lt;&gt;0,IF(AC199&lt;&gt;0,SUM(AC199/AC193),0),0)</f>
        <v>0</v>
      </c>
      <c r="I192" s="28">
        <f>IF(AC193&lt;&gt;0,IF(AC200&lt;&gt;0,SUM(AC200/AC193),0),0)</f>
        <v>0</v>
      </c>
      <c r="N192" s="360" t="s">
        <v>170</v>
      </c>
      <c r="O192" s="361"/>
      <c r="P192" s="173">
        <f aca="true" t="shared" si="68" ref="P192:AA192">IF(SUM(P188:P191)+SUM(P193:P200)&lt;&gt;0,1,0)</f>
        <v>0</v>
      </c>
      <c r="Q192" s="173">
        <f t="shared" si="68"/>
        <v>0</v>
      </c>
      <c r="R192" s="173">
        <f t="shared" si="68"/>
        <v>0</v>
      </c>
      <c r="S192" s="173">
        <f t="shared" si="68"/>
        <v>0</v>
      </c>
      <c r="T192" s="173">
        <f t="shared" si="68"/>
        <v>0</v>
      </c>
      <c r="U192" s="173">
        <f t="shared" si="68"/>
        <v>0</v>
      </c>
      <c r="V192" s="173">
        <f t="shared" si="68"/>
        <v>0</v>
      </c>
      <c r="W192" s="173">
        <f t="shared" si="68"/>
        <v>0</v>
      </c>
      <c r="X192" s="173">
        <f t="shared" si="68"/>
        <v>0</v>
      </c>
      <c r="Y192" s="173">
        <f t="shared" si="68"/>
        <v>0</v>
      </c>
      <c r="Z192" s="173">
        <f t="shared" si="68"/>
        <v>0</v>
      </c>
      <c r="AA192" s="173">
        <f t="shared" si="68"/>
        <v>0</v>
      </c>
      <c r="AB192" s="173">
        <f>SUM(P192:AA192)</f>
        <v>0</v>
      </c>
      <c r="AC192" s="176" t="s">
        <v>39</v>
      </c>
      <c r="AD192" s="23" t="s">
        <v>55</v>
      </c>
      <c r="AE192" s="23" t="s">
        <v>49</v>
      </c>
    </row>
    <row r="193" spans="2:31" ht="12.75">
      <c r="B193" s="29"/>
      <c r="C193" s="30"/>
      <c r="D193" s="30"/>
      <c r="E193" s="30"/>
      <c r="F193" s="30"/>
      <c r="G193" s="30"/>
      <c r="H193" s="30"/>
      <c r="I193" s="31"/>
      <c r="N193" s="362" t="s">
        <v>61</v>
      </c>
      <c r="O193" s="32" t="s">
        <v>66</v>
      </c>
      <c r="P193" s="21">
        <f>SUM(P194:P200)</f>
        <v>0</v>
      </c>
      <c r="Q193" s="21">
        <f aca="true" t="shared" si="69" ref="Q193:AA193">SUM(Q194:Q200)</f>
        <v>0</v>
      </c>
      <c r="R193" s="21">
        <f t="shared" si="69"/>
        <v>0</v>
      </c>
      <c r="S193" s="21">
        <f t="shared" si="69"/>
        <v>0</v>
      </c>
      <c r="T193" s="21">
        <f t="shared" si="69"/>
        <v>0</v>
      </c>
      <c r="U193" s="21">
        <f t="shared" si="69"/>
        <v>0</v>
      </c>
      <c r="V193" s="21">
        <f t="shared" si="69"/>
        <v>0</v>
      </c>
      <c r="W193" s="21">
        <f t="shared" si="69"/>
        <v>0</v>
      </c>
      <c r="X193" s="21">
        <f t="shared" si="69"/>
        <v>0</v>
      </c>
      <c r="Y193" s="21">
        <f t="shared" si="69"/>
        <v>0</v>
      </c>
      <c r="Z193" s="21">
        <f t="shared" si="69"/>
        <v>0</v>
      </c>
      <c r="AA193" s="21">
        <f t="shared" si="69"/>
        <v>0</v>
      </c>
      <c r="AB193" s="20">
        <f>IF(AB192&lt;&gt;0,IF(AC193&lt;&gt;0,SUM(AC193/AB192),0),0)</f>
        <v>0</v>
      </c>
      <c r="AC193" s="21">
        <f>SUM(P193:AA193)</f>
        <v>0</v>
      </c>
      <c r="AD193" s="33"/>
      <c r="AE193" s="23" t="s">
        <v>4</v>
      </c>
    </row>
    <row r="194" spans="2:31" ht="12.75">
      <c r="B194" s="33"/>
      <c r="C194" s="35"/>
      <c r="D194" s="35"/>
      <c r="E194" s="35"/>
      <c r="F194" s="35"/>
      <c r="G194" s="35"/>
      <c r="H194" s="35"/>
      <c r="I194" s="36"/>
      <c r="N194" s="363"/>
      <c r="O194" s="37" t="s">
        <v>11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48">
        <v>0</v>
      </c>
      <c r="W194" s="48">
        <v>0</v>
      </c>
      <c r="X194" s="48">
        <v>0</v>
      </c>
      <c r="Y194" s="48">
        <v>0</v>
      </c>
      <c r="Z194" s="48">
        <v>0</v>
      </c>
      <c r="AA194" s="48">
        <v>0</v>
      </c>
      <c r="AB194" s="20">
        <f>IF(AB192&lt;&gt;0,IF(AC194&lt;&gt;0,SUM(AC194/AB192),0),0)</f>
        <v>0</v>
      </c>
      <c r="AC194" s="21">
        <f aca="true" t="shared" si="70" ref="AC194:AC200">SUM(P194:AA194)</f>
        <v>0</v>
      </c>
      <c r="AD194" s="33"/>
      <c r="AE194" s="23" t="s">
        <v>5</v>
      </c>
    </row>
    <row r="195" spans="2:31" ht="12.75">
      <c r="B195" s="33"/>
      <c r="C195" s="35"/>
      <c r="D195" s="35"/>
      <c r="E195" s="35"/>
      <c r="F195" s="35"/>
      <c r="G195" s="35"/>
      <c r="H195" s="35"/>
      <c r="I195" s="36"/>
      <c r="N195" s="363"/>
      <c r="O195" s="37" t="s">
        <v>12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20">
        <f>IF(AB192&lt;&gt;0,IF(AC195&lt;&gt;0,SUM(AC195/AB192),0),0)</f>
        <v>0</v>
      </c>
      <c r="AC195" s="21">
        <f t="shared" si="70"/>
        <v>0</v>
      </c>
      <c r="AD195" s="33"/>
      <c r="AE195" s="23" t="s">
        <v>60</v>
      </c>
    </row>
    <row r="196" spans="2:31" ht="12.75">
      <c r="B196" s="33"/>
      <c r="C196" s="35"/>
      <c r="D196" s="35"/>
      <c r="E196" s="35"/>
      <c r="F196" s="35"/>
      <c r="G196" s="35"/>
      <c r="H196" s="35"/>
      <c r="I196" s="36"/>
      <c r="N196" s="363"/>
      <c r="O196" s="37" t="s">
        <v>13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48">
        <v>0</v>
      </c>
      <c r="V196" s="48">
        <v>0</v>
      </c>
      <c r="W196" s="48">
        <v>0</v>
      </c>
      <c r="X196" s="48">
        <v>0</v>
      </c>
      <c r="Y196" s="48">
        <v>0</v>
      </c>
      <c r="Z196" s="48">
        <v>0</v>
      </c>
      <c r="AA196" s="48">
        <v>0</v>
      </c>
      <c r="AB196" s="20">
        <f>IF(AB192&lt;&gt;0,IF(AC196&lt;&gt;0,SUM(AC196/AB192),0),0)</f>
        <v>0</v>
      </c>
      <c r="AC196" s="21">
        <f t="shared" si="70"/>
        <v>0</v>
      </c>
      <c r="AD196" s="33"/>
      <c r="AE196" s="23" t="s">
        <v>7</v>
      </c>
    </row>
    <row r="197" spans="2:31" ht="12.75">
      <c r="B197" s="33"/>
      <c r="C197" s="35"/>
      <c r="D197" s="35"/>
      <c r="E197" s="35"/>
      <c r="F197" s="35"/>
      <c r="G197" s="35"/>
      <c r="H197" s="35"/>
      <c r="I197" s="36"/>
      <c r="N197" s="363"/>
      <c r="O197" s="37" t="s">
        <v>14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48">
        <v>0</v>
      </c>
      <c r="V197" s="48">
        <v>0</v>
      </c>
      <c r="W197" s="48">
        <v>0</v>
      </c>
      <c r="X197" s="48">
        <v>0</v>
      </c>
      <c r="Y197" s="48">
        <v>0</v>
      </c>
      <c r="Z197" s="48">
        <v>0</v>
      </c>
      <c r="AA197" s="48">
        <v>0</v>
      </c>
      <c r="AB197" s="20">
        <f>IF(AB192&lt;&gt;0,IF(AC197&lt;&gt;0,SUM(AC197/AB192),0),0)</f>
        <v>0</v>
      </c>
      <c r="AC197" s="21">
        <f t="shared" si="70"/>
        <v>0</v>
      </c>
      <c r="AD197" s="33"/>
      <c r="AE197" s="23" t="s">
        <v>51</v>
      </c>
    </row>
    <row r="198" spans="2:31" ht="12.75">
      <c r="B198" s="33"/>
      <c r="C198" s="35"/>
      <c r="D198" s="35"/>
      <c r="E198" s="35"/>
      <c r="F198" s="35"/>
      <c r="G198" s="35"/>
      <c r="H198" s="35"/>
      <c r="I198" s="36"/>
      <c r="N198" s="363"/>
      <c r="O198" s="37" t="s">
        <v>6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8">
        <v>0</v>
      </c>
      <c r="X198" s="48">
        <v>0</v>
      </c>
      <c r="Y198" s="48">
        <v>0</v>
      </c>
      <c r="Z198" s="48">
        <v>0</v>
      </c>
      <c r="AA198" s="48">
        <v>0</v>
      </c>
      <c r="AB198" s="20">
        <f>IF(AB192&lt;&gt;0,IF(AC198&lt;&gt;0,SUM(AC198/AB192),0),0)</f>
        <v>0</v>
      </c>
      <c r="AC198" s="21">
        <f t="shared" si="70"/>
        <v>0</v>
      </c>
      <c r="AD198" s="33"/>
      <c r="AE198" s="36"/>
    </row>
    <row r="199" spans="2:31" ht="12.75">
      <c r="B199" s="33"/>
      <c r="C199" s="35"/>
      <c r="D199" s="35"/>
      <c r="E199" s="35"/>
      <c r="F199" s="35"/>
      <c r="G199" s="35"/>
      <c r="H199" s="35"/>
      <c r="I199" s="36"/>
      <c r="N199" s="363"/>
      <c r="O199" s="37" t="s">
        <v>15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48">
        <v>0</v>
      </c>
      <c r="W199" s="48">
        <v>0</v>
      </c>
      <c r="X199" s="48">
        <v>0</v>
      </c>
      <c r="Y199" s="48">
        <v>0</v>
      </c>
      <c r="Z199" s="48">
        <v>0</v>
      </c>
      <c r="AA199" s="48">
        <v>0</v>
      </c>
      <c r="AB199" s="20">
        <f>IF(AB192&lt;&gt;0,IF(AC199&lt;&gt;0,SUM(AC199/AB192),0),0)</f>
        <v>0</v>
      </c>
      <c r="AC199" s="21">
        <f t="shared" si="70"/>
        <v>0</v>
      </c>
      <c r="AD199" s="365" t="s">
        <v>69</v>
      </c>
      <c r="AE199" s="365"/>
    </row>
    <row r="200" spans="2:31" ht="12.75">
      <c r="B200" s="38"/>
      <c r="C200" s="39"/>
      <c r="D200" s="39"/>
      <c r="E200" s="39"/>
      <c r="F200" s="39"/>
      <c r="G200" s="39"/>
      <c r="H200" s="39"/>
      <c r="I200" s="40"/>
      <c r="N200" s="364"/>
      <c r="O200" s="41" t="s">
        <v>16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48">
        <v>0</v>
      </c>
      <c r="W200" s="48">
        <v>0</v>
      </c>
      <c r="X200" s="48">
        <v>0</v>
      </c>
      <c r="Y200" s="48">
        <v>0</v>
      </c>
      <c r="Z200" s="48">
        <v>0</v>
      </c>
      <c r="AA200" s="48">
        <v>0</v>
      </c>
      <c r="AB200" s="20">
        <f>IF(AB192&lt;&gt;0,IF(AC200&lt;&gt;0,SUM(AC200/AB192),0),0)</f>
        <v>0</v>
      </c>
      <c r="AC200" s="21">
        <f t="shared" si="70"/>
        <v>0</v>
      </c>
      <c r="AD200" s="42" t="str">
        <f>IF(AD189=1,AD190,IF(AD189=2,AD191,IF(AD189=3,AD192)))</f>
        <v>$ Value</v>
      </c>
      <c r="AE200" s="43" t="str">
        <f>IF(AE189=1,AE190,IF(AE189=2,AE191,IF(AE189=3,AE192,IF(AE189=4,AE193,IF(AE189=5,AE194,IF(AE189=6,AE195,IF(AE189=7,AE196,IF(AE189=8,AE197))))))))</f>
        <v>Complex Values</v>
      </c>
    </row>
    <row r="201" spans="16:29" ht="15" customHeight="1">
      <c r="P201" s="8">
        <f aca="true" t="shared" si="71" ref="P201:AA201">P$6</f>
        <v>37987</v>
      </c>
      <c r="Q201" s="8">
        <f t="shared" si="71"/>
        <v>38018</v>
      </c>
      <c r="R201" s="8">
        <f t="shared" si="71"/>
        <v>38047</v>
      </c>
      <c r="S201" s="8">
        <f t="shared" si="71"/>
        <v>38078</v>
      </c>
      <c r="T201" s="8">
        <f t="shared" si="71"/>
        <v>38108</v>
      </c>
      <c r="U201" s="8">
        <f t="shared" si="71"/>
        <v>38139</v>
      </c>
      <c r="V201" s="8">
        <f t="shared" si="71"/>
        <v>38169</v>
      </c>
      <c r="W201" s="8">
        <f t="shared" si="71"/>
        <v>38200</v>
      </c>
      <c r="X201" s="8">
        <f t="shared" si="71"/>
        <v>38231</v>
      </c>
      <c r="Y201" s="8">
        <f t="shared" si="71"/>
        <v>38261</v>
      </c>
      <c r="Z201" s="8">
        <f t="shared" si="71"/>
        <v>38292</v>
      </c>
      <c r="AA201" s="8">
        <f t="shared" si="71"/>
        <v>38322</v>
      </c>
      <c r="AB201" s="8"/>
      <c r="AC201" s="8"/>
    </row>
    <row r="202" spans="1:32" ht="18" customHeight="1">
      <c r="A202" s="45" t="s">
        <v>82</v>
      </c>
      <c r="B202" s="11" t="s">
        <v>68</v>
      </c>
      <c r="C202" s="377">
        <f>LEFT(Default!B48,25)</f>
      </c>
      <c r="D202" s="378"/>
      <c r="E202" s="379"/>
      <c r="F202" s="12" t="s">
        <v>0</v>
      </c>
      <c r="G202" s="380">
        <f>IF(AE204=1,SUM(AC208),IF(AE204=2,SUM(AC209),IF(AE204=3,SUM(AC210),IF(AE204=4,SUM(AC211),IF(AE204=5,SUM(AC212),IF(AE204=6,SUM(AC213),IF(AE204=7,SUM(AC214),SUM(AC215))))))))</f>
        <v>0</v>
      </c>
      <c r="H202" s="381"/>
      <c r="I202" s="13"/>
      <c r="N202" s="382" t="s">
        <v>169</v>
      </c>
      <c r="O202" s="383"/>
      <c r="P202" s="175">
        <f>SUM(AB203)</f>
        <v>0</v>
      </c>
      <c r="Q202" s="175">
        <f>SUM(AB203)</f>
        <v>0</v>
      </c>
      <c r="R202" s="175">
        <f>SUM(AB203)</f>
        <v>0</v>
      </c>
      <c r="S202" s="175">
        <f>SUM(AB203)</f>
        <v>0</v>
      </c>
      <c r="T202" s="175">
        <f>SUM(AB203)</f>
        <v>0</v>
      </c>
      <c r="U202" s="175">
        <f>SUM(AB203)</f>
        <v>0</v>
      </c>
      <c r="V202" s="175">
        <f>SUM(AB203)</f>
        <v>0</v>
      </c>
      <c r="W202" s="175">
        <f>SUM(AB203)</f>
        <v>0</v>
      </c>
      <c r="X202" s="175">
        <f>SUM(AB203)</f>
        <v>0</v>
      </c>
      <c r="Y202" s="175">
        <f>SUM(AB203)</f>
        <v>0</v>
      </c>
      <c r="Z202" s="175">
        <f>SUM(AB203)</f>
        <v>0</v>
      </c>
      <c r="AA202" s="175">
        <f>SUM(AB203)</f>
        <v>0</v>
      </c>
      <c r="AB202" s="46" t="str">
        <f>AB$7</f>
        <v>AVERAGE</v>
      </c>
      <c r="AC202" s="46" t="str">
        <f>AC$7</f>
        <v>TOTALS</v>
      </c>
      <c r="AF202" s="9"/>
    </row>
    <row r="203" spans="2:32" ht="15" customHeight="1">
      <c r="B203" s="16" t="s">
        <v>10</v>
      </c>
      <c r="C203" s="17"/>
      <c r="D203" s="366">
        <f>Default!C49</f>
        <v>0</v>
      </c>
      <c r="E203" s="367"/>
      <c r="F203" s="367"/>
      <c r="G203" s="367"/>
      <c r="H203" s="367"/>
      <c r="I203" s="368"/>
      <c r="N203" s="369" t="s">
        <v>62</v>
      </c>
      <c r="O203" s="18" t="s">
        <v>63</v>
      </c>
      <c r="P203" s="14">
        <f>IF(P204=0,0,IF($AD204=1,SUM(P204),IF(P206=0,0,IF($AD204=2,SUM((P204/P206)*100),IF(P205=0,0,IF($AD204=3,SUM((P204/P205)*100),0))))))</f>
        <v>0</v>
      </c>
      <c r="Q203" s="19">
        <f aca="true" t="shared" si="72" ref="Q203:AA203">IF(Q204=0,0,IF($AD204=1,SUM(Q204),IF(Q206=0,0,IF($AD204=2,SUM((Q204/Q206)*100),IF(Q205=0,0,IF($AD204=3,SUM((Q204/Q205)*100),0))))))</f>
        <v>0</v>
      </c>
      <c r="R203" s="19">
        <f t="shared" si="72"/>
        <v>0</v>
      </c>
      <c r="S203" s="19">
        <f t="shared" si="72"/>
        <v>0</v>
      </c>
      <c r="T203" s="19">
        <f t="shared" si="72"/>
        <v>0</v>
      </c>
      <c r="U203" s="19">
        <f t="shared" si="72"/>
        <v>0</v>
      </c>
      <c r="V203" s="19">
        <f t="shared" si="72"/>
        <v>0</v>
      </c>
      <c r="W203" s="19">
        <f t="shared" si="72"/>
        <v>0</v>
      </c>
      <c r="X203" s="19">
        <f t="shared" si="72"/>
        <v>0</v>
      </c>
      <c r="Y203" s="19">
        <f t="shared" si="72"/>
        <v>0</v>
      </c>
      <c r="Z203" s="19">
        <f t="shared" si="72"/>
        <v>0</v>
      </c>
      <c r="AA203" s="19">
        <f t="shared" si="72"/>
        <v>0</v>
      </c>
      <c r="AB203" s="19">
        <f>IF(AB207&lt;&gt;0,IF(AC203&lt;&gt;0,SUM(AC203/AB207),0),0)</f>
        <v>0</v>
      </c>
      <c r="AC203" s="183">
        <f>SUM(P203:AA203)</f>
        <v>0</v>
      </c>
      <c r="AD203" s="372" t="s">
        <v>47</v>
      </c>
      <c r="AE203" s="372"/>
      <c r="AF203" s="9"/>
    </row>
    <row r="204" spans="2:32" ht="18" customHeight="1">
      <c r="B204" s="373"/>
      <c r="C204" s="374"/>
      <c r="D204" s="366">
        <f>Default!C50</f>
        <v>0</v>
      </c>
      <c r="E204" s="367"/>
      <c r="F204" s="367"/>
      <c r="G204" s="367"/>
      <c r="H204" s="367"/>
      <c r="I204" s="368"/>
      <c r="N204" s="370"/>
      <c r="O204" s="22" t="s">
        <v>52</v>
      </c>
      <c r="P204" s="49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184">
        <f>IF(AB207&lt;&gt;0,IF(AC204&lt;&gt;0,SUM(AC204/AB207),0),0)</f>
        <v>0</v>
      </c>
      <c r="AC204" s="183">
        <f>SUM(P204:AA204)</f>
        <v>0</v>
      </c>
      <c r="AD204" s="44">
        <v>1</v>
      </c>
      <c r="AE204" s="44">
        <v>1</v>
      </c>
      <c r="AF204" s="9"/>
    </row>
    <row r="205" spans="2:32" ht="12.75">
      <c r="B205" s="375" t="s">
        <v>44</v>
      </c>
      <c r="C205" s="375"/>
      <c r="D205" s="376"/>
      <c r="E205" s="376"/>
      <c r="F205" s="376"/>
      <c r="G205" s="376"/>
      <c r="H205" s="376"/>
      <c r="I205" s="376"/>
      <c r="N205" s="370"/>
      <c r="O205" s="22" t="s">
        <v>53</v>
      </c>
      <c r="P205" s="51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48">
        <v>0</v>
      </c>
      <c r="W205" s="48">
        <v>0</v>
      </c>
      <c r="X205" s="48">
        <v>0</v>
      </c>
      <c r="Y205" s="48">
        <v>0</v>
      </c>
      <c r="Z205" s="48">
        <v>0</v>
      </c>
      <c r="AA205" s="48">
        <v>0</v>
      </c>
      <c r="AB205" s="20">
        <f>IF(AB207&lt;&gt;0,IF(AC205&lt;&gt;0,SUM(AC205/AB207),0),0)</f>
        <v>0</v>
      </c>
      <c r="AC205" s="21">
        <f>SUM(P205:AA205)</f>
        <v>0</v>
      </c>
      <c r="AD205" s="23" t="s">
        <v>57</v>
      </c>
      <c r="AE205" s="23" t="s">
        <v>50</v>
      </c>
      <c r="AF205" s="9"/>
    </row>
    <row r="206" spans="2:32" ht="12.75">
      <c r="B206" s="24" t="s">
        <v>17</v>
      </c>
      <c r="C206" s="24" t="s">
        <v>11</v>
      </c>
      <c r="D206" s="24" t="s">
        <v>12</v>
      </c>
      <c r="E206" s="24" t="s">
        <v>13</v>
      </c>
      <c r="F206" s="24" t="s">
        <v>14</v>
      </c>
      <c r="G206" s="24" t="s">
        <v>6</v>
      </c>
      <c r="H206" s="24" t="s">
        <v>15</v>
      </c>
      <c r="I206" s="24" t="s">
        <v>16</v>
      </c>
      <c r="L206" s="25"/>
      <c r="M206" s="25"/>
      <c r="N206" s="371"/>
      <c r="O206" s="26" t="s">
        <v>54</v>
      </c>
      <c r="P206" s="51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48">
        <v>0</v>
      </c>
      <c r="W206" s="48">
        <v>0</v>
      </c>
      <c r="X206" s="48">
        <v>0</v>
      </c>
      <c r="Y206" s="48">
        <v>0</v>
      </c>
      <c r="Z206" s="48">
        <v>0</v>
      </c>
      <c r="AA206" s="48">
        <v>0</v>
      </c>
      <c r="AB206" s="20">
        <f>IF(AB207&lt;&gt;0,IF(AC206&lt;&gt;0,SUM(AC206/AB207),0),0)</f>
        <v>0</v>
      </c>
      <c r="AC206" s="21">
        <f>SUM(P206:AA206)</f>
        <v>0</v>
      </c>
      <c r="AD206" s="23" t="s">
        <v>56</v>
      </c>
      <c r="AE206" s="23" t="s">
        <v>48</v>
      </c>
      <c r="AF206" s="9"/>
    </row>
    <row r="207" spans="2:31" ht="12.75">
      <c r="B207" s="27" t="s">
        <v>9</v>
      </c>
      <c r="C207" s="28">
        <f>IF(AC208&lt;&gt;0,IF(AC209&lt;&gt;0,SUM(AC209/AC208),0),0)</f>
        <v>0</v>
      </c>
      <c r="D207" s="28">
        <f>IF(AC208&lt;&gt;0,IF(AC210&lt;&gt;0,SUM(AC210/AC208),0),0)</f>
        <v>0</v>
      </c>
      <c r="E207" s="28">
        <f>IF(AC208&lt;&gt;0,IF(AC211&lt;&gt;0,SUM(AC211/AC208),0),0)</f>
        <v>0</v>
      </c>
      <c r="F207" s="28">
        <f>IF(AC208&lt;&gt;0,IF(AC212&lt;&gt;0,SUM(AC212/AC208),0),0)</f>
        <v>0</v>
      </c>
      <c r="G207" s="28">
        <f>IF(AC208&lt;&gt;0,IF(AC213&lt;&gt;0,SUM(AC213/AC208),0),0)</f>
        <v>0</v>
      </c>
      <c r="H207" s="28">
        <f>IF(AC208&lt;&gt;0,IF(AC214&lt;&gt;0,SUM(AC214/AC208),0),0)</f>
        <v>0</v>
      </c>
      <c r="I207" s="28">
        <f>IF(AC208&lt;&gt;0,IF(AC215&lt;&gt;0,SUM(AC215/AC208),0),0)</f>
        <v>0</v>
      </c>
      <c r="N207" s="360" t="s">
        <v>170</v>
      </c>
      <c r="O207" s="361"/>
      <c r="P207" s="173">
        <f aca="true" t="shared" si="73" ref="P207:AA207">IF(SUM(P203:P206)+SUM(P208:P215)&lt;&gt;0,1,0)</f>
        <v>0</v>
      </c>
      <c r="Q207" s="173">
        <f t="shared" si="73"/>
        <v>0</v>
      </c>
      <c r="R207" s="173">
        <f t="shared" si="73"/>
        <v>0</v>
      </c>
      <c r="S207" s="173">
        <f t="shared" si="73"/>
        <v>0</v>
      </c>
      <c r="T207" s="173">
        <f t="shared" si="73"/>
        <v>0</v>
      </c>
      <c r="U207" s="173">
        <f t="shared" si="73"/>
        <v>0</v>
      </c>
      <c r="V207" s="173">
        <f t="shared" si="73"/>
        <v>0</v>
      </c>
      <c r="W207" s="173">
        <f t="shared" si="73"/>
        <v>0</v>
      </c>
      <c r="X207" s="173">
        <f t="shared" si="73"/>
        <v>0</v>
      </c>
      <c r="Y207" s="173">
        <f t="shared" si="73"/>
        <v>0</v>
      </c>
      <c r="Z207" s="173">
        <f t="shared" si="73"/>
        <v>0</v>
      </c>
      <c r="AA207" s="173">
        <f t="shared" si="73"/>
        <v>0</v>
      </c>
      <c r="AB207" s="173">
        <f>SUM(P207:AA207)</f>
        <v>0</v>
      </c>
      <c r="AC207" s="176" t="s">
        <v>39</v>
      </c>
      <c r="AD207" s="23" t="s">
        <v>55</v>
      </c>
      <c r="AE207" s="23" t="s">
        <v>49</v>
      </c>
    </row>
    <row r="208" spans="2:31" ht="12.75">
      <c r="B208" s="29"/>
      <c r="C208" s="30"/>
      <c r="D208" s="30"/>
      <c r="E208" s="30"/>
      <c r="F208" s="30"/>
      <c r="G208" s="30"/>
      <c r="H208" s="30"/>
      <c r="I208" s="31"/>
      <c r="N208" s="362" t="s">
        <v>61</v>
      </c>
      <c r="O208" s="32" t="s">
        <v>66</v>
      </c>
      <c r="P208" s="21">
        <f>SUM(P209:P215)</f>
        <v>0</v>
      </c>
      <c r="Q208" s="21">
        <f aca="true" t="shared" si="74" ref="Q208:AA208">SUM(Q209:Q215)</f>
        <v>0</v>
      </c>
      <c r="R208" s="21">
        <f t="shared" si="74"/>
        <v>0</v>
      </c>
      <c r="S208" s="21">
        <f t="shared" si="74"/>
        <v>0</v>
      </c>
      <c r="T208" s="21">
        <f t="shared" si="74"/>
        <v>0</v>
      </c>
      <c r="U208" s="21">
        <f t="shared" si="74"/>
        <v>0</v>
      </c>
      <c r="V208" s="21">
        <f t="shared" si="74"/>
        <v>0</v>
      </c>
      <c r="W208" s="21">
        <f t="shared" si="74"/>
        <v>0</v>
      </c>
      <c r="X208" s="21">
        <f t="shared" si="74"/>
        <v>0</v>
      </c>
      <c r="Y208" s="21">
        <f t="shared" si="74"/>
        <v>0</v>
      </c>
      <c r="Z208" s="21">
        <f t="shared" si="74"/>
        <v>0</v>
      </c>
      <c r="AA208" s="21">
        <f t="shared" si="74"/>
        <v>0</v>
      </c>
      <c r="AB208" s="20">
        <f>IF(AB207&lt;&gt;0,IF(AC208&lt;&gt;0,SUM(AC208/AB207),0),0)</f>
        <v>0</v>
      </c>
      <c r="AC208" s="21">
        <f>SUM(P208:AA208)</f>
        <v>0</v>
      </c>
      <c r="AD208" s="33"/>
      <c r="AE208" s="23" t="s">
        <v>4</v>
      </c>
    </row>
    <row r="209" spans="2:31" ht="12.75">
      <c r="B209" s="33"/>
      <c r="C209" s="35"/>
      <c r="D209" s="35"/>
      <c r="E209" s="35"/>
      <c r="F209" s="35"/>
      <c r="G209" s="35"/>
      <c r="H209" s="35"/>
      <c r="I209" s="36"/>
      <c r="N209" s="363"/>
      <c r="O209" s="37" t="s">
        <v>11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48">
        <v>0</v>
      </c>
      <c r="W209" s="48">
        <v>0</v>
      </c>
      <c r="X209" s="48">
        <v>0</v>
      </c>
      <c r="Y209" s="48">
        <v>0</v>
      </c>
      <c r="Z209" s="48">
        <v>0</v>
      </c>
      <c r="AA209" s="48">
        <v>0</v>
      </c>
      <c r="AB209" s="20">
        <f>IF(AB207&lt;&gt;0,IF(AC209&lt;&gt;0,SUM(AC209/AB207),0),0)</f>
        <v>0</v>
      </c>
      <c r="AC209" s="21">
        <f aca="true" t="shared" si="75" ref="AC209:AC215">SUM(P209:AA209)</f>
        <v>0</v>
      </c>
      <c r="AD209" s="33"/>
      <c r="AE209" s="23" t="s">
        <v>5</v>
      </c>
    </row>
    <row r="210" spans="2:31" ht="12.75">
      <c r="B210" s="33"/>
      <c r="C210" s="35"/>
      <c r="D210" s="35"/>
      <c r="E210" s="35"/>
      <c r="F210" s="35"/>
      <c r="G210" s="35"/>
      <c r="H210" s="35"/>
      <c r="I210" s="36"/>
      <c r="N210" s="363"/>
      <c r="O210" s="37" t="s">
        <v>12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20">
        <f>IF(AB207&lt;&gt;0,IF(AC210&lt;&gt;0,SUM(AC210/AB207),0),0)</f>
        <v>0</v>
      </c>
      <c r="AC210" s="21">
        <f t="shared" si="75"/>
        <v>0</v>
      </c>
      <c r="AD210" s="33"/>
      <c r="AE210" s="23" t="s">
        <v>60</v>
      </c>
    </row>
    <row r="211" spans="2:31" ht="12.75">
      <c r="B211" s="33"/>
      <c r="C211" s="35"/>
      <c r="D211" s="35"/>
      <c r="E211" s="35"/>
      <c r="F211" s="35"/>
      <c r="G211" s="35"/>
      <c r="H211" s="35"/>
      <c r="I211" s="36"/>
      <c r="N211" s="363"/>
      <c r="O211" s="37" t="s">
        <v>13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48">
        <v>0</v>
      </c>
      <c r="V211" s="48">
        <v>0</v>
      </c>
      <c r="W211" s="48">
        <v>0</v>
      </c>
      <c r="X211" s="48">
        <v>0</v>
      </c>
      <c r="Y211" s="48">
        <v>0</v>
      </c>
      <c r="Z211" s="48">
        <v>0</v>
      </c>
      <c r="AA211" s="48">
        <v>0</v>
      </c>
      <c r="AB211" s="20">
        <f>IF(AB207&lt;&gt;0,IF(AC211&lt;&gt;0,SUM(AC211/AB207),0),0)</f>
        <v>0</v>
      </c>
      <c r="AC211" s="21">
        <f t="shared" si="75"/>
        <v>0</v>
      </c>
      <c r="AD211" s="33"/>
      <c r="AE211" s="23" t="s">
        <v>7</v>
      </c>
    </row>
    <row r="212" spans="2:31" ht="12.75">
      <c r="B212" s="33"/>
      <c r="C212" s="35"/>
      <c r="D212" s="35"/>
      <c r="E212" s="35"/>
      <c r="F212" s="35"/>
      <c r="G212" s="35"/>
      <c r="H212" s="35"/>
      <c r="I212" s="36"/>
      <c r="N212" s="363"/>
      <c r="O212" s="37" t="s">
        <v>14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48">
        <v>0</v>
      </c>
      <c r="Z212" s="48">
        <v>0</v>
      </c>
      <c r="AA212" s="48">
        <v>0</v>
      </c>
      <c r="AB212" s="20">
        <f>IF(AB207&lt;&gt;0,IF(AC212&lt;&gt;0,SUM(AC212/AB207),0),0)</f>
        <v>0</v>
      </c>
      <c r="AC212" s="21">
        <f t="shared" si="75"/>
        <v>0</v>
      </c>
      <c r="AD212" s="33"/>
      <c r="AE212" s="23" t="s">
        <v>51</v>
      </c>
    </row>
    <row r="213" spans="2:31" ht="12.75">
      <c r="B213" s="33"/>
      <c r="C213" s="35"/>
      <c r="D213" s="35"/>
      <c r="E213" s="35"/>
      <c r="F213" s="35"/>
      <c r="G213" s="35"/>
      <c r="H213" s="35"/>
      <c r="I213" s="36"/>
      <c r="N213" s="363"/>
      <c r="O213" s="37" t="s">
        <v>6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20">
        <f>IF(AB207&lt;&gt;0,IF(AC213&lt;&gt;0,SUM(AC213/AB207),0),0)</f>
        <v>0</v>
      </c>
      <c r="AC213" s="21">
        <f t="shared" si="75"/>
        <v>0</v>
      </c>
      <c r="AD213" s="33"/>
      <c r="AE213" s="36"/>
    </row>
    <row r="214" spans="2:31" ht="12.75">
      <c r="B214" s="33"/>
      <c r="C214" s="35"/>
      <c r="D214" s="35"/>
      <c r="E214" s="35"/>
      <c r="F214" s="35"/>
      <c r="G214" s="35"/>
      <c r="H214" s="35"/>
      <c r="I214" s="36"/>
      <c r="N214" s="363"/>
      <c r="O214" s="37" t="s">
        <v>15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48">
        <v>0</v>
      </c>
      <c r="W214" s="48">
        <v>0</v>
      </c>
      <c r="X214" s="48">
        <v>0</v>
      </c>
      <c r="Y214" s="48">
        <v>0</v>
      </c>
      <c r="Z214" s="48">
        <v>0</v>
      </c>
      <c r="AA214" s="48">
        <v>0</v>
      </c>
      <c r="AB214" s="20">
        <f>IF(AB207&lt;&gt;0,IF(AC214&lt;&gt;0,SUM(AC214/AB207),0),0)</f>
        <v>0</v>
      </c>
      <c r="AC214" s="21">
        <f t="shared" si="75"/>
        <v>0</v>
      </c>
      <c r="AD214" s="365" t="s">
        <v>69</v>
      </c>
      <c r="AE214" s="365"/>
    </row>
    <row r="215" spans="2:31" ht="12.75">
      <c r="B215" s="38"/>
      <c r="C215" s="39"/>
      <c r="D215" s="39"/>
      <c r="E215" s="39"/>
      <c r="F215" s="39"/>
      <c r="G215" s="39"/>
      <c r="H215" s="39"/>
      <c r="I215" s="40"/>
      <c r="N215" s="364"/>
      <c r="O215" s="41" t="s">
        <v>16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48">
        <v>0</v>
      </c>
      <c r="W215" s="48">
        <v>0</v>
      </c>
      <c r="X215" s="48">
        <v>0</v>
      </c>
      <c r="Y215" s="48">
        <v>0</v>
      </c>
      <c r="Z215" s="48">
        <v>0</v>
      </c>
      <c r="AA215" s="48">
        <v>0</v>
      </c>
      <c r="AB215" s="20">
        <f>IF(AB207&lt;&gt;0,IF(AC215&lt;&gt;0,SUM(AC215/AB207),0),0)</f>
        <v>0</v>
      </c>
      <c r="AC215" s="21">
        <f t="shared" si="75"/>
        <v>0</v>
      </c>
      <c r="AD215" s="42" t="str">
        <f>IF(AD204=1,AD205,IF(AD204=2,AD206,IF(AD204=3,AD207)))</f>
        <v>$ Value</v>
      </c>
      <c r="AE215" s="43" t="str">
        <f>IF(AE204=1,AE205,IF(AE204=2,AE206,IF(AE204=3,AE207,IF(AE204=4,AE208,IF(AE204=5,AE209,IF(AE204=6,AE210,IF(AE204=7,AE211,IF(AE204=8,AE212))))))))</f>
        <v>Complex Values</v>
      </c>
    </row>
    <row r="216" spans="16:29" ht="15" customHeight="1">
      <c r="P216" s="8">
        <f aca="true" t="shared" si="76" ref="P216:AA216">P$6</f>
        <v>37987</v>
      </c>
      <c r="Q216" s="8">
        <f t="shared" si="76"/>
        <v>38018</v>
      </c>
      <c r="R216" s="8">
        <f t="shared" si="76"/>
        <v>38047</v>
      </c>
      <c r="S216" s="8">
        <f t="shared" si="76"/>
        <v>38078</v>
      </c>
      <c r="T216" s="8">
        <f t="shared" si="76"/>
        <v>38108</v>
      </c>
      <c r="U216" s="8">
        <f t="shared" si="76"/>
        <v>38139</v>
      </c>
      <c r="V216" s="8">
        <f t="shared" si="76"/>
        <v>38169</v>
      </c>
      <c r="W216" s="8">
        <f t="shared" si="76"/>
        <v>38200</v>
      </c>
      <c r="X216" s="8">
        <f t="shared" si="76"/>
        <v>38231</v>
      </c>
      <c r="Y216" s="8">
        <f t="shared" si="76"/>
        <v>38261</v>
      </c>
      <c r="Z216" s="8">
        <f t="shared" si="76"/>
        <v>38292</v>
      </c>
      <c r="AA216" s="8">
        <f t="shared" si="76"/>
        <v>38322</v>
      </c>
      <c r="AB216" s="8"/>
      <c r="AC216" s="8"/>
    </row>
    <row r="217" spans="1:32" ht="18" customHeight="1">
      <c r="A217" s="45" t="s">
        <v>83</v>
      </c>
      <c r="B217" s="11" t="s">
        <v>68</v>
      </c>
      <c r="C217" s="377">
        <f>LEFT(Default!B51,25)</f>
      </c>
      <c r="D217" s="378"/>
      <c r="E217" s="379"/>
      <c r="F217" s="12" t="s">
        <v>0</v>
      </c>
      <c r="G217" s="380">
        <f>IF(AE219=1,SUM(AC223),IF(AE219=2,SUM(AC224),IF(AE219=3,SUM(AC225),IF(AE219=4,SUM(AC226),IF(AE219=5,SUM(AC227),IF(AE219=6,SUM(AC228),IF(AE219=7,SUM(AC229),SUM(AC230))))))))</f>
        <v>0</v>
      </c>
      <c r="H217" s="381"/>
      <c r="I217" s="13"/>
      <c r="N217" s="382" t="s">
        <v>169</v>
      </c>
      <c r="O217" s="383"/>
      <c r="P217" s="175">
        <f>SUM(AB218)</f>
        <v>0</v>
      </c>
      <c r="Q217" s="175">
        <f>SUM(AB218)</f>
        <v>0</v>
      </c>
      <c r="R217" s="175">
        <f>SUM(AB218)</f>
        <v>0</v>
      </c>
      <c r="S217" s="175">
        <f>SUM(AB218)</f>
        <v>0</v>
      </c>
      <c r="T217" s="175">
        <f>SUM(AB218)</f>
        <v>0</v>
      </c>
      <c r="U217" s="175">
        <f>SUM(AB218)</f>
        <v>0</v>
      </c>
      <c r="V217" s="175">
        <f>SUM(AB218)</f>
        <v>0</v>
      </c>
      <c r="W217" s="175">
        <f>SUM(AB218)</f>
        <v>0</v>
      </c>
      <c r="X217" s="175">
        <f>SUM(AB218)</f>
        <v>0</v>
      </c>
      <c r="Y217" s="175">
        <f>SUM(AB218)</f>
        <v>0</v>
      </c>
      <c r="Z217" s="175">
        <f>SUM(AB218)</f>
        <v>0</v>
      </c>
      <c r="AA217" s="175">
        <f>SUM(AB218)</f>
        <v>0</v>
      </c>
      <c r="AB217" s="46" t="str">
        <f>AB$7</f>
        <v>AVERAGE</v>
      </c>
      <c r="AC217" s="46" t="str">
        <f>AC$7</f>
        <v>TOTALS</v>
      </c>
      <c r="AF217" s="9"/>
    </row>
    <row r="218" spans="2:32" ht="15" customHeight="1">
      <c r="B218" s="16" t="s">
        <v>10</v>
      </c>
      <c r="C218" s="17"/>
      <c r="D218" s="366">
        <f>Default!C52</f>
        <v>0</v>
      </c>
      <c r="E218" s="367"/>
      <c r="F218" s="367"/>
      <c r="G218" s="367"/>
      <c r="H218" s="367"/>
      <c r="I218" s="368"/>
      <c r="N218" s="369" t="s">
        <v>62</v>
      </c>
      <c r="O218" s="18" t="s">
        <v>63</v>
      </c>
      <c r="P218" s="14">
        <f>IF(P219=0,0,IF($AD219=1,SUM(P219),IF(P221=0,0,IF($AD219=2,SUM((P219/P221)*100),IF(P220=0,0,IF($AD219=3,SUM((P219/P220)*100),0))))))</f>
        <v>0</v>
      </c>
      <c r="Q218" s="19">
        <f aca="true" t="shared" si="77" ref="Q218:AA218">IF(Q219=0,0,IF($AD219=1,SUM(Q219),IF(Q221=0,0,IF($AD219=2,SUM((Q219/Q221)*100),IF(Q220=0,0,IF($AD219=3,SUM((Q219/Q220)*100),0))))))</f>
        <v>0</v>
      </c>
      <c r="R218" s="19">
        <f t="shared" si="77"/>
        <v>0</v>
      </c>
      <c r="S218" s="19">
        <f t="shared" si="77"/>
        <v>0</v>
      </c>
      <c r="T218" s="19">
        <f t="shared" si="77"/>
        <v>0</v>
      </c>
      <c r="U218" s="19">
        <f t="shared" si="77"/>
        <v>0</v>
      </c>
      <c r="V218" s="19">
        <f t="shared" si="77"/>
        <v>0</v>
      </c>
      <c r="W218" s="19">
        <f t="shared" si="77"/>
        <v>0</v>
      </c>
      <c r="X218" s="19">
        <f t="shared" si="77"/>
        <v>0</v>
      </c>
      <c r="Y218" s="19">
        <f t="shared" si="77"/>
        <v>0</v>
      </c>
      <c r="Z218" s="19">
        <f t="shared" si="77"/>
        <v>0</v>
      </c>
      <c r="AA218" s="19">
        <f t="shared" si="77"/>
        <v>0</v>
      </c>
      <c r="AB218" s="19">
        <f>IF(AB222&lt;&gt;0,IF(AC218&lt;&gt;0,SUM(AC218/AB222),0),0)</f>
        <v>0</v>
      </c>
      <c r="AC218" s="183">
        <f>SUM(P218:AA218)</f>
        <v>0</v>
      </c>
      <c r="AD218" s="372" t="s">
        <v>47</v>
      </c>
      <c r="AE218" s="372"/>
      <c r="AF218" s="9"/>
    </row>
    <row r="219" spans="2:32" ht="18" customHeight="1">
      <c r="B219" s="373"/>
      <c r="C219" s="374"/>
      <c r="D219" s="366">
        <f>Default!C53</f>
        <v>0</v>
      </c>
      <c r="E219" s="367"/>
      <c r="F219" s="367"/>
      <c r="G219" s="367"/>
      <c r="H219" s="367"/>
      <c r="I219" s="368"/>
      <c r="N219" s="370"/>
      <c r="O219" s="22" t="s">
        <v>52</v>
      </c>
      <c r="P219" s="49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184">
        <f>IF(AB222&lt;&gt;0,IF(AC219&lt;&gt;0,SUM(AC219/AB222),0),0)</f>
        <v>0</v>
      </c>
      <c r="AC219" s="183">
        <f>SUM(P219:AA219)</f>
        <v>0</v>
      </c>
      <c r="AD219" s="44">
        <v>1</v>
      </c>
      <c r="AE219" s="44">
        <v>1</v>
      </c>
      <c r="AF219" s="9"/>
    </row>
    <row r="220" spans="2:32" ht="12.75">
      <c r="B220" s="375" t="s">
        <v>44</v>
      </c>
      <c r="C220" s="375"/>
      <c r="D220" s="376"/>
      <c r="E220" s="376"/>
      <c r="F220" s="376"/>
      <c r="G220" s="376"/>
      <c r="H220" s="376"/>
      <c r="I220" s="376"/>
      <c r="N220" s="370"/>
      <c r="O220" s="22" t="s">
        <v>53</v>
      </c>
      <c r="P220" s="51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48">
        <v>0</v>
      </c>
      <c r="W220" s="48">
        <v>0</v>
      </c>
      <c r="X220" s="48">
        <v>0</v>
      </c>
      <c r="Y220" s="48">
        <v>0</v>
      </c>
      <c r="Z220" s="48">
        <v>0</v>
      </c>
      <c r="AA220" s="48">
        <v>0</v>
      </c>
      <c r="AB220" s="20">
        <f>IF(AB222&lt;&gt;0,IF(AC220&lt;&gt;0,SUM(AC220/AB222),0),0)</f>
        <v>0</v>
      </c>
      <c r="AC220" s="21">
        <f>SUM(P220:AA220)</f>
        <v>0</v>
      </c>
      <c r="AD220" s="23" t="s">
        <v>57</v>
      </c>
      <c r="AE220" s="23" t="s">
        <v>50</v>
      </c>
      <c r="AF220" s="9"/>
    </row>
    <row r="221" spans="2:32" ht="12.75">
      <c r="B221" s="24" t="s">
        <v>17</v>
      </c>
      <c r="C221" s="24" t="s">
        <v>11</v>
      </c>
      <c r="D221" s="24" t="s">
        <v>12</v>
      </c>
      <c r="E221" s="24" t="s">
        <v>13</v>
      </c>
      <c r="F221" s="24" t="s">
        <v>14</v>
      </c>
      <c r="G221" s="24" t="s">
        <v>6</v>
      </c>
      <c r="H221" s="24" t="s">
        <v>15</v>
      </c>
      <c r="I221" s="24" t="s">
        <v>16</v>
      </c>
      <c r="L221" s="25"/>
      <c r="M221" s="25"/>
      <c r="N221" s="371"/>
      <c r="O221" s="26" t="s">
        <v>54</v>
      </c>
      <c r="P221" s="51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48">
        <v>0</v>
      </c>
      <c r="W221" s="48">
        <v>0</v>
      </c>
      <c r="X221" s="48">
        <v>0</v>
      </c>
      <c r="Y221" s="48">
        <v>0</v>
      </c>
      <c r="Z221" s="48">
        <v>0</v>
      </c>
      <c r="AA221" s="48">
        <v>0</v>
      </c>
      <c r="AB221" s="20">
        <f>IF(AB222&lt;&gt;0,IF(AC221&lt;&gt;0,SUM(AC221/AB222),0),0)</f>
        <v>0</v>
      </c>
      <c r="AC221" s="21">
        <f>SUM(P221:AA221)</f>
        <v>0</v>
      </c>
      <c r="AD221" s="23" t="s">
        <v>56</v>
      </c>
      <c r="AE221" s="23" t="s">
        <v>48</v>
      </c>
      <c r="AF221" s="9"/>
    </row>
    <row r="222" spans="2:31" ht="12.75">
      <c r="B222" s="27" t="s">
        <v>9</v>
      </c>
      <c r="C222" s="28">
        <f>IF(AC223&lt;&gt;0,IF(AC224&lt;&gt;0,SUM(AC224/AC223),0),0)</f>
        <v>0</v>
      </c>
      <c r="D222" s="28">
        <f>IF(AC223&lt;&gt;0,IF(AC225&lt;&gt;0,SUM(AC225/AC223),0),0)</f>
        <v>0</v>
      </c>
      <c r="E222" s="28">
        <f>IF(AC223&lt;&gt;0,IF(AC226&lt;&gt;0,SUM(AC226/AC223),0),0)</f>
        <v>0</v>
      </c>
      <c r="F222" s="28">
        <f>IF(AC223&lt;&gt;0,IF(AC227&lt;&gt;0,SUM(AC227/AC223),0),0)</f>
        <v>0</v>
      </c>
      <c r="G222" s="28">
        <f>IF(AC223&lt;&gt;0,IF(AC228&lt;&gt;0,SUM(AC228/AC223),0),0)</f>
        <v>0</v>
      </c>
      <c r="H222" s="28">
        <f>IF(AC223&lt;&gt;0,IF(AC229&lt;&gt;0,SUM(AC229/AC223),0),0)</f>
        <v>0</v>
      </c>
      <c r="I222" s="28">
        <f>IF(AC223&lt;&gt;0,IF(AC230&lt;&gt;0,SUM(AC230/AC223),0),0)</f>
        <v>0</v>
      </c>
      <c r="N222" s="360" t="s">
        <v>170</v>
      </c>
      <c r="O222" s="361"/>
      <c r="P222" s="173">
        <f aca="true" t="shared" si="78" ref="P222:AA222">IF(SUM(P218:P221)+SUM(P223:P230)&lt;&gt;0,1,0)</f>
        <v>0</v>
      </c>
      <c r="Q222" s="173">
        <f t="shared" si="78"/>
        <v>0</v>
      </c>
      <c r="R222" s="173">
        <f t="shared" si="78"/>
        <v>0</v>
      </c>
      <c r="S222" s="173">
        <f t="shared" si="78"/>
        <v>0</v>
      </c>
      <c r="T222" s="173">
        <f t="shared" si="78"/>
        <v>0</v>
      </c>
      <c r="U222" s="173">
        <f t="shared" si="78"/>
        <v>0</v>
      </c>
      <c r="V222" s="173">
        <f t="shared" si="78"/>
        <v>0</v>
      </c>
      <c r="W222" s="173">
        <f t="shared" si="78"/>
        <v>0</v>
      </c>
      <c r="X222" s="173">
        <f t="shared" si="78"/>
        <v>0</v>
      </c>
      <c r="Y222" s="173">
        <f t="shared" si="78"/>
        <v>0</v>
      </c>
      <c r="Z222" s="173">
        <f t="shared" si="78"/>
        <v>0</v>
      </c>
      <c r="AA222" s="173">
        <f t="shared" si="78"/>
        <v>0</v>
      </c>
      <c r="AB222" s="173">
        <f>SUM(P222:AA222)</f>
        <v>0</v>
      </c>
      <c r="AC222" s="176" t="s">
        <v>39</v>
      </c>
      <c r="AD222" s="23" t="s">
        <v>55</v>
      </c>
      <c r="AE222" s="23" t="s">
        <v>49</v>
      </c>
    </row>
    <row r="223" spans="2:31" ht="12.75">
      <c r="B223" s="29"/>
      <c r="C223" s="30"/>
      <c r="D223" s="30"/>
      <c r="E223" s="30"/>
      <c r="F223" s="30"/>
      <c r="G223" s="30"/>
      <c r="H223" s="30"/>
      <c r="I223" s="31"/>
      <c r="N223" s="362" t="s">
        <v>61</v>
      </c>
      <c r="O223" s="32" t="s">
        <v>66</v>
      </c>
      <c r="P223" s="21">
        <f>SUM(P224:P230)</f>
        <v>0</v>
      </c>
      <c r="Q223" s="21">
        <f aca="true" t="shared" si="79" ref="Q223:AA223">SUM(Q224:Q230)</f>
        <v>0</v>
      </c>
      <c r="R223" s="21">
        <f t="shared" si="79"/>
        <v>0</v>
      </c>
      <c r="S223" s="21">
        <f t="shared" si="79"/>
        <v>0</v>
      </c>
      <c r="T223" s="21">
        <f t="shared" si="79"/>
        <v>0</v>
      </c>
      <c r="U223" s="21">
        <f t="shared" si="79"/>
        <v>0</v>
      </c>
      <c r="V223" s="21">
        <f t="shared" si="79"/>
        <v>0</v>
      </c>
      <c r="W223" s="21">
        <f t="shared" si="79"/>
        <v>0</v>
      </c>
      <c r="X223" s="21">
        <f t="shared" si="79"/>
        <v>0</v>
      </c>
      <c r="Y223" s="21">
        <f t="shared" si="79"/>
        <v>0</v>
      </c>
      <c r="Z223" s="21">
        <f t="shared" si="79"/>
        <v>0</v>
      </c>
      <c r="AA223" s="21">
        <f t="shared" si="79"/>
        <v>0</v>
      </c>
      <c r="AB223" s="20">
        <f>IF(AB222&lt;&gt;0,IF(AC223&lt;&gt;0,SUM(AC223/AB222),0),0)</f>
        <v>0</v>
      </c>
      <c r="AC223" s="21">
        <f>SUM(P223:AA223)</f>
        <v>0</v>
      </c>
      <c r="AD223" s="33"/>
      <c r="AE223" s="23" t="s">
        <v>4</v>
      </c>
    </row>
    <row r="224" spans="2:31" ht="12.75">
      <c r="B224" s="33"/>
      <c r="C224" s="35"/>
      <c r="D224" s="35"/>
      <c r="E224" s="35"/>
      <c r="F224" s="35"/>
      <c r="G224" s="35"/>
      <c r="H224" s="35"/>
      <c r="I224" s="36"/>
      <c r="N224" s="363"/>
      <c r="O224" s="37" t="s">
        <v>11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0</v>
      </c>
      <c r="X224" s="48">
        <v>0</v>
      </c>
      <c r="Y224" s="48">
        <v>0</v>
      </c>
      <c r="Z224" s="48">
        <v>0</v>
      </c>
      <c r="AA224" s="48">
        <v>0</v>
      </c>
      <c r="AB224" s="20">
        <f>IF(AB222&lt;&gt;0,IF(AC224&lt;&gt;0,SUM(AC224/AB222),0),0)</f>
        <v>0</v>
      </c>
      <c r="AC224" s="21">
        <f aca="true" t="shared" si="80" ref="AC224:AC230">SUM(P224:AA224)</f>
        <v>0</v>
      </c>
      <c r="AD224" s="33"/>
      <c r="AE224" s="23" t="s">
        <v>5</v>
      </c>
    </row>
    <row r="225" spans="2:31" ht="12.75">
      <c r="B225" s="33"/>
      <c r="C225" s="35"/>
      <c r="D225" s="35"/>
      <c r="E225" s="35"/>
      <c r="F225" s="35"/>
      <c r="G225" s="35"/>
      <c r="H225" s="35"/>
      <c r="I225" s="36"/>
      <c r="N225" s="363"/>
      <c r="O225" s="37" t="s">
        <v>12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48">
        <v>0</v>
      </c>
      <c r="W225" s="48">
        <v>0</v>
      </c>
      <c r="X225" s="48">
        <v>0</v>
      </c>
      <c r="Y225" s="48">
        <v>0</v>
      </c>
      <c r="Z225" s="48">
        <v>0</v>
      </c>
      <c r="AA225" s="48">
        <v>0</v>
      </c>
      <c r="AB225" s="20">
        <f>IF(AB222&lt;&gt;0,IF(AC225&lt;&gt;0,SUM(AC225/AB222),0),0)</f>
        <v>0</v>
      </c>
      <c r="AC225" s="21">
        <f t="shared" si="80"/>
        <v>0</v>
      </c>
      <c r="AD225" s="33"/>
      <c r="AE225" s="23" t="s">
        <v>60</v>
      </c>
    </row>
    <row r="226" spans="2:31" ht="12.75">
      <c r="B226" s="33"/>
      <c r="C226" s="35"/>
      <c r="D226" s="35"/>
      <c r="E226" s="35"/>
      <c r="F226" s="35"/>
      <c r="G226" s="35"/>
      <c r="H226" s="35"/>
      <c r="I226" s="36"/>
      <c r="N226" s="363"/>
      <c r="O226" s="37" t="s">
        <v>13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48">
        <v>0</v>
      </c>
      <c r="W226" s="48">
        <v>0</v>
      </c>
      <c r="X226" s="48">
        <v>0</v>
      </c>
      <c r="Y226" s="48">
        <v>0</v>
      </c>
      <c r="Z226" s="48">
        <v>0</v>
      </c>
      <c r="AA226" s="48">
        <v>0</v>
      </c>
      <c r="AB226" s="20">
        <f>IF(AB222&lt;&gt;0,IF(AC226&lt;&gt;0,SUM(AC226/AB222),0),0)</f>
        <v>0</v>
      </c>
      <c r="AC226" s="21">
        <f t="shared" si="80"/>
        <v>0</v>
      </c>
      <c r="AD226" s="33"/>
      <c r="AE226" s="23" t="s">
        <v>7</v>
      </c>
    </row>
    <row r="227" spans="2:31" ht="12.75">
      <c r="B227" s="33"/>
      <c r="C227" s="35"/>
      <c r="D227" s="35"/>
      <c r="E227" s="35"/>
      <c r="F227" s="35"/>
      <c r="G227" s="35"/>
      <c r="H227" s="35"/>
      <c r="I227" s="36"/>
      <c r="N227" s="363"/>
      <c r="O227" s="37" t="s">
        <v>14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48">
        <v>0</v>
      </c>
      <c r="AB227" s="20">
        <f>IF(AB222&lt;&gt;0,IF(AC227&lt;&gt;0,SUM(AC227/AB222),0),0)</f>
        <v>0</v>
      </c>
      <c r="AC227" s="21">
        <f t="shared" si="80"/>
        <v>0</v>
      </c>
      <c r="AD227" s="33"/>
      <c r="AE227" s="23" t="s">
        <v>51</v>
      </c>
    </row>
    <row r="228" spans="2:31" ht="12.75">
      <c r="B228" s="33"/>
      <c r="C228" s="35"/>
      <c r="D228" s="35"/>
      <c r="E228" s="35"/>
      <c r="F228" s="35"/>
      <c r="G228" s="35"/>
      <c r="H228" s="35"/>
      <c r="I228" s="36"/>
      <c r="N228" s="363"/>
      <c r="O228" s="37" t="s">
        <v>6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48">
        <v>0</v>
      </c>
      <c r="V228" s="48">
        <v>0</v>
      </c>
      <c r="W228" s="48">
        <v>0</v>
      </c>
      <c r="X228" s="48">
        <v>0</v>
      </c>
      <c r="Y228" s="48">
        <v>0</v>
      </c>
      <c r="Z228" s="48">
        <v>0</v>
      </c>
      <c r="AA228" s="48">
        <v>0</v>
      </c>
      <c r="AB228" s="20">
        <f>IF(AB222&lt;&gt;0,IF(AC228&lt;&gt;0,SUM(AC228/AB222),0),0)</f>
        <v>0</v>
      </c>
      <c r="AC228" s="21">
        <f t="shared" si="80"/>
        <v>0</v>
      </c>
      <c r="AD228" s="33"/>
      <c r="AE228" s="36"/>
    </row>
    <row r="229" spans="2:31" ht="12.75">
      <c r="B229" s="33"/>
      <c r="C229" s="35"/>
      <c r="D229" s="35"/>
      <c r="E229" s="35"/>
      <c r="F229" s="35"/>
      <c r="G229" s="35"/>
      <c r="H229" s="35"/>
      <c r="I229" s="36"/>
      <c r="N229" s="363"/>
      <c r="O229" s="37" t="s">
        <v>15</v>
      </c>
      <c r="P229" s="48">
        <v>0</v>
      </c>
      <c r="Q229" s="48">
        <v>0</v>
      </c>
      <c r="R229" s="48">
        <v>0</v>
      </c>
      <c r="S229" s="48">
        <v>0</v>
      </c>
      <c r="T229" s="48">
        <v>0</v>
      </c>
      <c r="U229" s="48">
        <v>0</v>
      </c>
      <c r="V229" s="48">
        <v>0</v>
      </c>
      <c r="W229" s="48">
        <v>0</v>
      </c>
      <c r="X229" s="48">
        <v>0</v>
      </c>
      <c r="Y229" s="48">
        <v>0</v>
      </c>
      <c r="Z229" s="48">
        <v>0</v>
      </c>
      <c r="AA229" s="48">
        <v>0</v>
      </c>
      <c r="AB229" s="20">
        <f>IF(AB222&lt;&gt;0,IF(AC229&lt;&gt;0,SUM(AC229/AB222),0),0)</f>
        <v>0</v>
      </c>
      <c r="AC229" s="21">
        <f t="shared" si="80"/>
        <v>0</v>
      </c>
      <c r="AD229" s="365" t="s">
        <v>69</v>
      </c>
      <c r="AE229" s="365"/>
    </row>
    <row r="230" spans="2:31" ht="12.75">
      <c r="B230" s="38"/>
      <c r="C230" s="39"/>
      <c r="D230" s="39"/>
      <c r="E230" s="39"/>
      <c r="F230" s="39"/>
      <c r="G230" s="39"/>
      <c r="H230" s="39"/>
      <c r="I230" s="40"/>
      <c r="N230" s="364"/>
      <c r="O230" s="41" t="s">
        <v>16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48">
        <v>0</v>
      </c>
      <c r="W230" s="48">
        <v>0</v>
      </c>
      <c r="X230" s="48">
        <v>0</v>
      </c>
      <c r="Y230" s="48">
        <v>0</v>
      </c>
      <c r="Z230" s="48">
        <v>0</v>
      </c>
      <c r="AA230" s="48">
        <v>0</v>
      </c>
      <c r="AB230" s="20">
        <f>IF(AB222&lt;&gt;0,IF(AC230&lt;&gt;0,SUM(AC230/AB222),0),0)</f>
        <v>0</v>
      </c>
      <c r="AC230" s="21">
        <f t="shared" si="80"/>
        <v>0</v>
      </c>
      <c r="AD230" s="42" t="str">
        <f>IF(AD219=1,AD220,IF(AD219=2,AD221,IF(AD219=3,AD222)))</f>
        <v>$ Value</v>
      </c>
      <c r="AE230" s="43" t="str">
        <f>IF(AE219=1,AE220,IF(AE219=2,AE221,IF(AE219=3,AE222,IF(AE219=4,AE223,IF(AE219=5,AE224,IF(AE219=6,AE225,IF(AE219=7,AE226,IF(AE219=8,AE227))))))))</f>
        <v>Complex Values</v>
      </c>
    </row>
    <row r="231" spans="16:29" ht="15" customHeight="1">
      <c r="P231" s="8">
        <f aca="true" t="shared" si="81" ref="P231:AA231">P$6</f>
        <v>37987</v>
      </c>
      <c r="Q231" s="8">
        <f t="shared" si="81"/>
        <v>38018</v>
      </c>
      <c r="R231" s="8">
        <f t="shared" si="81"/>
        <v>38047</v>
      </c>
      <c r="S231" s="8">
        <f t="shared" si="81"/>
        <v>38078</v>
      </c>
      <c r="T231" s="8">
        <f t="shared" si="81"/>
        <v>38108</v>
      </c>
      <c r="U231" s="8">
        <f t="shared" si="81"/>
        <v>38139</v>
      </c>
      <c r="V231" s="8">
        <f t="shared" si="81"/>
        <v>38169</v>
      </c>
      <c r="W231" s="8">
        <f t="shared" si="81"/>
        <v>38200</v>
      </c>
      <c r="X231" s="8">
        <f t="shared" si="81"/>
        <v>38231</v>
      </c>
      <c r="Y231" s="8">
        <f t="shared" si="81"/>
        <v>38261</v>
      </c>
      <c r="Z231" s="8">
        <f t="shared" si="81"/>
        <v>38292</v>
      </c>
      <c r="AA231" s="8">
        <f t="shared" si="81"/>
        <v>38322</v>
      </c>
      <c r="AB231" s="8"/>
      <c r="AC231" s="8"/>
    </row>
    <row r="232" spans="1:32" ht="18" customHeight="1">
      <c r="A232" s="45" t="s">
        <v>84</v>
      </c>
      <c r="B232" s="11" t="s">
        <v>68</v>
      </c>
      <c r="C232" s="377">
        <f>LEFT(Default!B54,25)</f>
      </c>
      <c r="D232" s="378"/>
      <c r="E232" s="379"/>
      <c r="F232" s="12" t="s">
        <v>0</v>
      </c>
      <c r="G232" s="380">
        <f>IF(AE234=1,SUM(AC238),IF(AE234=2,SUM(AC239),IF(AE234=3,SUM(AC240),IF(AE234=4,SUM(AC241),IF(AE234=5,SUM(AC242),IF(AE234=6,SUM(AC243),IF(AE234=7,SUM(AC244),SUM(AC245))))))))</f>
        <v>0</v>
      </c>
      <c r="H232" s="381"/>
      <c r="I232" s="13"/>
      <c r="N232" s="382" t="s">
        <v>169</v>
      </c>
      <c r="O232" s="383"/>
      <c r="P232" s="175">
        <f>SUM(AB233)</f>
        <v>0</v>
      </c>
      <c r="Q232" s="175">
        <f>SUM(AB233)</f>
        <v>0</v>
      </c>
      <c r="R232" s="175">
        <f>SUM(AB233)</f>
        <v>0</v>
      </c>
      <c r="S232" s="175">
        <f>SUM(AB233)</f>
        <v>0</v>
      </c>
      <c r="T232" s="175">
        <f>SUM(AB233)</f>
        <v>0</v>
      </c>
      <c r="U232" s="175">
        <f>SUM(AB233)</f>
        <v>0</v>
      </c>
      <c r="V232" s="175">
        <f>SUM(AB233)</f>
        <v>0</v>
      </c>
      <c r="W232" s="175">
        <f>SUM(AB233)</f>
        <v>0</v>
      </c>
      <c r="X232" s="175">
        <f>SUM(AB233)</f>
        <v>0</v>
      </c>
      <c r="Y232" s="175">
        <f>SUM(AB233)</f>
        <v>0</v>
      </c>
      <c r="Z232" s="175">
        <f>SUM(AB233)</f>
        <v>0</v>
      </c>
      <c r="AA232" s="175">
        <f>SUM(AB233)</f>
        <v>0</v>
      </c>
      <c r="AB232" s="46" t="str">
        <f>AB$7</f>
        <v>AVERAGE</v>
      </c>
      <c r="AC232" s="46" t="str">
        <f>AC$7</f>
        <v>TOTALS</v>
      </c>
      <c r="AF232" s="9"/>
    </row>
    <row r="233" spans="2:32" ht="15" customHeight="1">
      <c r="B233" s="16" t="s">
        <v>10</v>
      </c>
      <c r="C233" s="17"/>
      <c r="D233" s="366">
        <f>Default!C55</f>
        <v>0</v>
      </c>
      <c r="E233" s="367"/>
      <c r="F233" s="367"/>
      <c r="G233" s="367"/>
      <c r="H233" s="367"/>
      <c r="I233" s="368"/>
      <c r="N233" s="369" t="s">
        <v>62</v>
      </c>
      <c r="O233" s="18" t="s">
        <v>63</v>
      </c>
      <c r="P233" s="14">
        <f>IF(P234=0,0,IF($AD234=1,SUM(P234),IF(P236=0,0,IF($AD234=2,SUM((P234/P236)*100),IF(P235=0,0,IF($AD234=3,SUM((P234/P235)*100),0))))))</f>
        <v>0</v>
      </c>
      <c r="Q233" s="19">
        <f aca="true" t="shared" si="82" ref="Q233:AA233">IF(Q234=0,0,IF($AD234=1,SUM(Q234),IF(Q236=0,0,IF($AD234=2,SUM((Q234/Q236)*100),IF(Q235=0,0,IF($AD234=3,SUM((Q234/Q235)*100),0))))))</f>
        <v>0</v>
      </c>
      <c r="R233" s="19">
        <f t="shared" si="82"/>
        <v>0</v>
      </c>
      <c r="S233" s="19">
        <f t="shared" si="82"/>
        <v>0</v>
      </c>
      <c r="T233" s="19">
        <f t="shared" si="82"/>
        <v>0</v>
      </c>
      <c r="U233" s="19">
        <f t="shared" si="82"/>
        <v>0</v>
      </c>
      <c r="V233" s="19">
        <f t="shared" si="82"/>
        <v>0</v>
      </c>
      <c r="W233" s="19">
        <f t="shared" si="82"/>
        <v>0</v>
      </c>
      <c r="X233" s="19">
        <f t="shared" si="82"/>
        <v>0</v>
      </c>
      <c r="Y233" s="19">
        <f t="shared" si="82"/>
        <v>0</v>
      </c>
      <c r="Z233" s="19">
        <f t="shared" si="82"/>
        <v>0</v>
      </c>
      <c r="AA233" s="19">
        <f t="shared" si="82"/>
        <v>0</v>
      </c>
      <c r="AB233" s="19">
        <f>IF(AB237&lt;&gt;0,IF(AC233&lt;&gt;0,SUM(AC233/AB237),0),0)</f>
        <v>0</v>
      </c>
      <c r="AC233" s="183">
        <f>SUM(P233:AA233)</f>
        <v>0</v>
      </c>
      <c r="AD233" s="372" t="s">
        <v>47</v>
      </c>
      <c r="AE233" s="372"/>
      <c r="AF233" s="9"/>
    </row>
    <row r="234" spans="2:32" ht="18" customHeight="1">
      <c r="B234" s="373"/>
      <c r="C234" s="374"/>
      <c r="D234" s="366">
        <f>Default!C56</f>
        <v>0</v>
      </c>
      <c r="E234" s="367"/>
      <c r="F234" s="367"/>
      <c r="G234" s="367"/>
      <c r="H234" s="367"/>
      <c r="I234" s="368"/>
      <c r="N234" s="370"/>
      <c r="O234" s="22" t="s">
        <v>52</v>
      </c>
      <c r="P234" s="49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184">
        <f>IF(AB237&lt;&gt;0,IF(AC234&lt;&gt;0,SUM(AC234/AB237),0),0)</f>
        <v>0</v>
      </c>
      <c r="AC234" s="183">
        <f>SUM(P234:AA234)</f>
        <v>0</v>
      </c>
      <c r="AD234" s="44">
        <v>1</v>
      </c>
      <c r="AE234" s="44">
        <v>1</v>
      </c>
      <c r="AF234" s="9"/>
    </row>
    <row r="235" spans="2:32" ht="12.75">
      <c r="B235" s="375" t="s">
        <v>44</v>
      </c>
      <c r="C235" s="375"/>
      <c r="D235" s="376"/>
      <c r="E235" s="376"/>
      <c r="F235" s="376"/>
      <c r="G235" s="376"/>
      <c r="H235" s="376"/>
      <c r="I235" s="376"/>
      <c r="N235" s="370"/>
      <c r="O235" s="22" t="s">
        <v>53</v>
      </c>
      <c r="P235" s="51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48">
        <v>0</v>
      </c>
      <c r="W235" s="48">
        <v>0</v>
      </c>
      <c r="X235" s="48">
        <v>0</v>
      </c>
      <c r="Y235" s="48">
        <v>0</v>
      </c>
      <c r="Z235" s="48">
        <v>0</v>
      </c>
      <c r="AA235" s="48">
        <v>0</v>
      </c>
      <c r="AB235" s="20">
        <f>IF(AB237&lt;&gt;0,IF(AC235&lt;&gt;0,SUM(AC235/AB237),0),0)</f>
        <v>0</v>
      </c>
      <c r="AC235" s="21">
        <f>SUM(P235:AA235)</f>
        <v>0</v>
      </c>
      <c r="AD235" s="23" t="s">
        <v>57</v>
      </c>
      <c r="AE235" s="23" t="s">
        <v>50</v>
      </c>
      <c r="AF235" s="9"/>
    </row>
    <row r="236" spans="2:32" ht="12.75">
      <c r="B236" s="24" t="s">
        <v>17</v>
      </c>
      <c r="C236" s="24" t="s">
        <v>11</v>
      </c>
      <c r="D236" s="24" t="s">
        <v>12</v>
      </c>
      <c r="E236" s="24" t="s">
        <v>13</v>
      </c>
      <c r="F236" s="24" t="s">
        <v>14</v>
      </c>
      <c r="G236" s="24" t="s">
        <v>6</v>
      </c>
      <c r="H236" s="24" t="s">
        <v>15</v>
      </c>
      <c r="I236" s="24" t="s">
        <v>16</v>
      </c>
      <c r="L236" s="25"/>
      <c r="M236" s="25"/>
      <c r="N236" s="371"/>
      <c r="O236" s="26" t="s">
        <v>54</v>
      </c>
      <c r="P236" s="51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48">
        <v>0</v>
      </c>
      <c r="W236" s="48">
        <v>0</v>
      </c>
      <c r="X236" s="48">
        <v>0</v>
      </c>
      <c r="Y236" s="48">
        <v>0</v>
      </c>
      <c r="Z236" s="48">
        <v>0</v>
      </c>
      <c r="AA236" s="48">
        <v>0</v>
      </c>
      <c r="AB236" s="20">
        <f>IF(AB237&lt;&gt;0,IF(AC236&lt;&gt;0,SUM(AC236/AB237),0),0)</f>
        <v>0</v>
      </c>
      <c r="AC236" s="21">
        <f>SUM(P236:AA236)</f>
        <v>0</v>
      </c>
      <c r="AD236" s="23" t="s">
        <v>56</v>
      </c>
      <c r="AE236" s="23" t="s">
        <v>48</v>
      </c>
      <c r="AF236" s="9"/>
    </row>
    <row r="237" spans="2:31" ht="12.75">
      <c r="B237" s="27" t="s">
        <v>9</v>
      </c>
      <c r="C237" s="28">
        <f>IF(AC238&lt;&gt;0,IF(AC239&lt;&gt;0,SUM(AC239/AC238),0),0)</f>
        <v>0</v>
      </c>
      <c r="D237" s="28">
        <f>IF(AC238&lt;&gt;0,IF(AC240&lt;&gt;0,SUM(AC240/AC238),0),0)</f>
        <v>0</v>
      </c>
      <c r="E237" s="28">
        <f>IF(AC238&lt;&gt;0,IF(AC241&lt;&gt;0,SUM(AC241/AC238),0),0)</f>
        <v>0</v>
      </c>
      <c r="F237" s="28">
        <f>IF(AC238&lt;&gt;0,IF(AC242&lt;&gt;0,SUM(AC242/AC238),0),0)</f>
        <v>0</v>
      </c>
      <c r="G237" s="28">
        <f>IF(AC238&lt;&gt;0,IF(AC243&lt;&gt;0,SUM(AC243/AC238),0),0)</f>
        <v>0</v>
      </c>
      <c r="H237" s="28">
        <f>IF(AC238&lt;&gt;0,IF(AC244&lt;&gt;0,SUM(AC244/AC238),0),0)</f>
        <v>0</v>
      </c>
      <c r="I237" s="28">
        <f>IF(AC238&lt;&gt;0,IF(AC245&lt;&gt;0,SUM(AC245/AC238),0),0)</f>
        <v>0</v>
      </c>
      <c r="N237" s="360" t="s">
        <v>170</v>
      </c>
      <c r="O237" s="361"/>
      <c r="P237" s="173">
        <f aca="true" t="shared" si="83" ref="P237:AA237">IF(SUM(P233:P236)+SUM(P238:P245)&lt;&gt;0,1,0)</f>
        <v>0</v>
      </c>
      <c r="Q237" s="173">
        <f t="shared" si="83"/>
        <v>0</v>
      </c>
      <c r="R237" s="173">
        <f t="shared" si="83"/>
        <v>0</v>
      </c>
      <c r="S237" s="173">
        <f t="shared" si="83"/>
        <v>0</v>
      </c>
      <c r="T237" s="173">
        <f t="shared" si="83"/>
        <v>0</v>
      </c>
      <c r="U237" s="173">
        <f t="shared" si="83"/>
        <v>0</v>
      </c>
      <c r="V237" s="173">
        <f t="shared" si="83"/>
        <v>0</v>
      </c>
      <c r="W237" s="173">
        <f t="shared" si="83"/>
        <v>0</v>
      </c>
      <c r="X237" s="173">
        <f t="shared" si="83"/>
        <v>0</v>
      </c>
      <c r="Y237" s="173">
        <f t="shared" si="83"/>
        <v>0</v>
      </c>
      <c r="Z237" s="173">
        <f t="shared" si="83"/>
        <v>0</v>
      </c>
      <c r="AA237" s="173">
        <f t="shared" si="83"/>
        <v>0</v>
      </c>
      <c r="AB237" s="173">
        <f>SUM(P237:AA237)</f>
        <v>0</v>
      </c>
      <c r="AC237" s="176" t="s">
        <v>39</v>
      </c>
      <c r="AD237" s="23" t="s">
        <v>55</v>
      </c>
      <c r="AE237" s="23" t="s">
        <v>49</v>
      </c>
    </row>
    <row r="238" spans="2:31" ht="12.75">
      <c r="B238" s="29"/>
      <c r="C238" s="30"/>
      <c r="D238" s="30"/>
      <c r="E238" s="30"/>
      <c r="F238" s="30"/>
      <c r="G238" s="30"/>
      <c r="H238" s="30"/>
      <c r="I238" s="31"/>
      <c r="N238" s="362" t="s">
        <v>61</v>
      </c>
      <c r="O238" s="32" t="s">
        <v>66</v>
      </c>
      <c r="P238" s="21">
        <f>SUM(P239:P245)</f>
        <v>0</v>
      </c>
      <c r="Q238" s="21">
        <f aca="true" t="shared" si="84" ref="Q238:AA238">SUM(Q239:Q245)</f>
        <v>0</v>
      </c>
      <c r="R238" s="21">
        <f t="shared" si="84"/>
        <v>0</v>
      </c>
      <c r="S238" s="21">
        <f t="shared" si="84"/>
        <v>0</v>
      </c>
      <c r="T238" s="21">
        <f t="shared" si="84"/>
        <v>0</v>
      </c>
      <c r="U238" s="21">
        <f t="shared" si="84"/>
        <v>0</v>
      </c>
      <c r="V238" s="21">
        <f t="shared" si="84"/>
        <v>0</v>
      </c>
      <c r="W238" s="21">
        <f t="shared" si="84"/>
        <v>0</v>
      </c>
      <c r="X238" s="21">
        <f t="shared" si="84"/>
        <v>0</v>
      </c>
      <c r="Y238" s="21">
        <f t="shared" si="84"/>
        <v>0</v>
      </c>
      <c r="Z238" s="21">
        <f t="shared" si="84"/>
        <v>0</v>
      </c>
      <c r="AA238" s="21">
        <f t="shared" si="84"/>
        <v>0</v>
      </c>
      <c r="AB238" s="20">
        <f>IF(AB237&lt;&gt;0,IF(AC238&lt;&gt;0,SUM(AC238/AB237),0),0)</f>
        <v>0</v>
      </c>
      <c r="AC238" s="21">
        <f>SUM(P238:AA238)</f>
        <v>0</v>
      </c>
      <c r="AD238" s="33"/>
      <c r="AE238" s="23" t="s">
        <v>4</v>
      </c>
    </row>
    <row r="239" spans="2:31" ht="12.75">
      <c r="B239" s="33"/>
      <c r="C239" s="35"/>
      <c r="D239" s="35"/>
      <c r="E239" s="35"/>
      <c r="F239" s="35"/>
      <c r="G239" s="35"/>
      <c r="H239" s="35"/>
      <c r="I239" s="36"/>
      <c r="N239" s="363"/>
      <c r="O239" s="37" t="s">
        <v>11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48">
        <v>0</v>
      </c>
      <c r="W239" s="48">
        <v>0</v>
      </c>
      <c r="X239" s="48">
        <v>0</v>
      </c>
      <c r="Y239" s="48">
        <v>0</v>
      </c>
      <c r="Z239" s="48">
        <v>0</v>
      </c>
      <c r="AA239" s="48">
        <v>0</v>
      </c>
      <c r="AB239" s="20">
        <f>IF(AB237&lt;&gt;0,IF(AC239&lt;&gt;0,SUM(AC239/AB237),0),0)</f>
        <v>0</v>
      </c>
      <c r="AC239" s="21">
        <f aca="true" t="shared" si="85" ref="AC239:AC245">SUM(P239:AA239)</f>
        <v>0</v>
      </c>
      <c r="AD239" s="33"/>
      <c r="AE239" s="23" t="s">
        <v>5</v>
      </c>
    </row>
    <row r="240" spans="2:31" ht="12.75">
      <c r="B240" s="33"/>
      <c r="C240" s="35"/>
      <c r="D240" s="35"/>
      <c r="E240" s="35"/>
      <c r="F240" s="35"/>
      <c r="G240" s="35"/>
      <c r="H240" s="35"/>
      <c r="I240" s="36"/>
      <c r="N240" s="363"/>
      <c r="O240" s="37" t="s">
        <v>12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0</v>
      </c>
      <c r="X240" s="48">
        <v>0</v>
      </c>
      <c r="Y240" s="48">
        <v>0</v>
      </c>
      <c r="Z240" s="48">
        <v>0</v>
      </c>
      <c r="AA240" s="48">
        <v>0</v>
      </c>
      <c r="AB240" s="20">
        <f>IF(AB237&lt;&gt;0,IF(AC240&lt;&gt;0,SUM(AC240/AB237),0),0)</f>
        <v>0</v>
      </c>
      <c r="AC240" s="21">
        <f t="shared" si="85"/>
        <v>0</v>
      </c>
      <c r="AD240" s="33"/>
      <c r="AE240" s="23" t="s">
        <v>60</v>
      </c>
    </row>
    <row r="241" spans="2:31" ht="12.75">
      <c r="B241" s="33"/>
      <c r="C241" s="35"/>
      <c r="D241" s="35"/>
      <c r="E241" s="35"/>
      <c r="F241" s="35"/>
      <c r="G241" s="35"/>
      <c r="H241" s="35"/>
      <c r="I241" s="36"/>
      <c r="N241" s="363"/>
      <c r="O241" s="37" t="s">
        <v>13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48">
        <v>0</v>
      </c>
      <c r="W241" s="48">
        <v>0</v>
      </c>
      <c r="X241" s="48">
        <v>0</v>
      </c>
      <c r="Y241" s="48">
        <v>0</v>
      </c>
      <c r="Z241" s="48">
        <v>0</v>
      </c>
      <c r="AA241" s="48">
        <v>0</v>
      </c>
      <c r="AB241" s="20">
        <f>IF(AB237&lt;&gt;0,IF(AC241&lt;&gt;0,SUM(AC241/AB237),0),0)</f>
        <v>0</v>
      </c>
      <c r="AC241" s="21">
        <f t="shared" si="85"/>
        <v>0</v>
      </c>
      <c r="AD241" s="33"/>
      <c r="AE241" s="23" t="s">
        <v>7</v>
      </c>
    </row>
    <row r="242" spans="2:31" ht="12.75">
      <c r="B242" s="33"/>
      <c r="C242" s="35"/>
      <c r="D242" s="35"/>
      <c r="E242" s="35"/>
      <c r="F242" s="35"/>
      <c r="G242" s="35"/>
      <c r="H242" s="35"/>
      <c r="I242" s="36"/>
      <c r="N242" s="363"/>
      <c r="O242" s="37" t="s">
        <v>14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48">
        <v>0</v>
      </c>
      <c r="W242" s="48">
        <v>0</v>
      </c>
      <c r="X242" s="48">
        <v>0</v>
      </c>
      <c r="Y242" s="48">
        <v>0</v>
      </c>
      <c r="Z242" s="48">
        <v>0</v>
      </c>
      <c r="AA242" s="48">
        <v>0</v>
      </c>
      <c r="AB242" s="20">
        <f>IF(AB237&lt;&gt;0,IF(AC242&lt;&gt;0,SUM(AC242/AB237),0),0)</f>
        <v>0</v>
      </c>
      <c r="AC242" s="21">
        <f t="shared" si="85"/>
        <v>0</v>
      </c>
      <c r="AD242" s="33"/>
      <c r="AE242" s="23" t="s">
        <v>51</v>
      </c>
    </row>
    <row r="243" spans="2:31" ht="12.75">
      <c r="B243" s="33"/>
      <c r="C243" s="35"/>
      <c r="D243" s="35"/>
      <c r="E243" s="35"/>
      <c r="F243" s="35"/>
      <c r="G243" s="35"/>
      <c r="H243" s="35"/>
      <c r="I243" s="36"/>
      <c r="N243" s="363"/>
      <c r="O243" s="37" t="s">
        <v>6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20">
        <f>IF(AB237&lt;&gt;0,IF(AC243&lt;&gt;0,SUM(AC243/AB237),0),0)</f>
        <v>0</v>
      </c>
      <c r="AC243" s="21">
        <f t="shared" si="85"/>
        <v>0</v>
      </c>
      <c r="AD243" s="33"/>
      <c r="AE243" s="36"/>
    </row>
    <row r="244" spans="2:31" ht="12.75">
      <c r="B244" s="33"/>
      <c r="C244" s="35"/>
      <c r="D244" s="35"/>
      <c r="E244" s="35"/>
      <c r="F244" s="35"/>
      <c r="G244" s="35"/>
      <c r="H244" s="35"/>
      <c r="I244" s="36"/>
      <c r="N244" s="363"/>
      <c r="O244" s="37" t="s">
        <v>15</v>
      </c>
      <c r="P244" s="48">
        <v>0</v>
      </c>
      <c r="Q244" s="48">
        <v>0</v>
      </c>
      <c r="R244" s="48">
        <v>0</v>
      </c>
      <c r="S244" s="48">
        <v>0</v>
      </c>
      <c r="T244" s="48">
        <v>0</v>
      </c>
      <c r="U244" s="48">
        <v>0</v>
      </c>
      <c r="V244" s="48">
        <v>0</v>
      </c>
      <c r="W244" s="48">
        <v>0</v>
      </c>
      <c r="X244" s="48">
        <v>0</v>
      </c>
      <c r="Y244" s="48">
        <v>0</v>
      </c>
      <c r="Z244" s="48">
        <v>0</v>
      </c>
      <c r="AA244" s="48">
        <v>0</v>
      </c>
      <c r="AB244" s="20">
        <f>IF(AB237&lt;&gt;0,IF(AC244&lt;&gt;0,SUM(AC244/AB237),0),0)</f>
        <v>0</v>
      </c>
      <c r="AC244" s="21">
        <f t="shared" si="85"/>
        <v>0</v>
      </c>
      <c r="AD244" s="365" t="s">
        <v>69</v>
      </c>
      <c r="AE244" s="365"/>
    </row>
    <row r="245" spans="2:31" ht="12.75">
      <c r="B245" s="38"/>
      <c r="C245" s="39"/>
      <c r="D245" s="39"/>
      <c r="E245" s="39"/>
      <c r="F245" s="39"/>
      <c r="G245" s="39"/>
      <c r="H245" s="39"/>
      <c r="I245" s="40"/>
      <c r="N245" s="364"/>
      <c r="O245" s="41" t="s">
        <v>16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48">
        <v>0</v>
      </c>
      <c r="V245" s="48">
        <v>0</v>
      </c>
      <c r="W245" s="48">
        <v>0</v>
      </c>
      <c r="X245" s="48">
        <v>0</v>
      </c>
      <c r="Y245" s="48">
        <v>0</v>
      </c>
      <c r="Z245" s="48">
        <v>0</v>
      </c>
      <c r="AA245" s="48">
        <v>0</v>
      </c>
      <c r="AB245" s="20">
        <f>IF(AB237&lt;&gt;0,IF(AC245&lt;&gt;0,SUM(AC245/AB237),0),0)</f>
        <v>0</v>
      </c>
      <c r="AC245" s="21">
        <f t="shared" si="85"/>
        <v>0</v>
      </c>
      <c r="AD245" s="42" t="str">
        <f>IF(AD234=1,AD235,IF(AD234=2,AD236,IF(AD234=3,AD237)))</f>
        <v>$ Value</v>
      </c>
      <c r="AE245" s="43" t="str">
        <f>IF(AE234=1,AE235,IF(AE234=2,AE236,IF(AE234=3,AE237,IF(AE234=4,AE238,IF(AE234=5,AE239,IF(AE234=6,AE240,IF(AE234=7,AE241,IF(AE234=8,AE242))))))))</f>
        <v>Complex Values</v>
      </c>
    </row>
    <row r="246" spans="16:29" ht="15" customHeight="1">
      <c r="P246" s="8">
        <f aca="true" t="shared" si="86" ref="P246:AA246">P$6</f>
        <v>37987</v>
      </c>
      <c r="Q246" s="8">
        <f t="shared" si="86"/>
        <v>38018</v>
      </c>
      <c r="R246" s="8">
        <f t="shared" si="86"/>
        <v>38047</v>
      </c>
      <c r="S246" s="8">
        <f t="shared" si="86"/>
        <v>38078</v>
      </c>
      <c r="T246" s="8">
        <f t="shared" si="86"/>
        <v>38108</v>
      </c>
      <c r="U246" s="8">
        <f t="shared" si="86"/>
        <v>38139</v>
      </c>
      <c r="V246" s="8">
        <f t="shared" si="86"/>
        <v>38169</v>
      </c>
      <c r="W246" s="8">
        <f t="shared" si="86"/>
        <v>38200</v>
      </c>
      <c r="X246" s="8">
        <f t="shared" si="86"/>
        <v>38231</v>
      </c>
      <c r="Y246" s="8">
        <f t="shared" si="86"/>
        <v>38261</v>
      </c>
      <c r="Z246" s="8">
        <f t="shared" si="86"/>
        <v>38292</v>
      </c>
      <c r="AA246" s="8">
        <f t="shared" si="86"/>
        <v>38322</v>
      </c>
      <c r="AB246" s="8"/>
      <c r="AC246" s="8"/>
    </row>
    <row r="247" spans="1:32" ht="18" customHeight="1">
      <c r="A247" s="45" t="s">
        <v>85</v>
      </c>
      <c r="B247" s="11" t="s">
        <v>68</v>
      </c>
      <c r="C247" s="377">
        <f>LEFT(Default!B57,25)</f>
      </c>
      <c r="D247" s="378"/>
      <c r="E247" s="379"/>
      <c r="F247" s="12" t="s">
        <v>0</v>
      </c>
      <c r="G247" s="380">
        <f>IF(AE249=1,SUM(AC253),IF(AE249=2,SUM(AC254),IF(AE249=3,SUM(AC255),IF(AE249=4,SUM(AC256),IF(AE249=5,SUM(AC257),IF(AE249=6,SUM(AC258),IF(AE249=7,SUM(AC259),SUM(AC260))))))))</f>
        <v>0</v>
      </c>
      <c r="H247" s="381"/>
      <c r="I247" s="13"/>
      <c r="N247" s="382" t="s">
        <v>169</v>
      </c>
      <c r="O247" s="383"/>
      <c r="P247" s="175">
        <f>SUM(AB248)</f>
        <v>0</v>
      </c>
      <c r="Q247" s="175">
        <f>SUM(AB248)</f>
        <v>0</v>
      </c>
      <c r="R247" s="175">
        <f>SUM(AB248)</f>
        <v>0</v>
      </c>
      <c r="S247" s="175">
        <f>SUM(AB248)</f>
        <v>0</v>
      </c>
      <c r="T247" s="175">
        <f>SUM(AB248)</f>
        <v>0</v>
      </c>
      <c r="U247" s="175">
        <f>SUM(AB248)</f>
        <v>0</v>
      </c>
      <c r="V247" s="175">
        <f>SUM(AB248)</f>
        <v>0</v>
      </c>
      <c r="W247" s="175">
        <f>SUM(AB248)</f>
        <v>0</v>
      </c>
      <c r="X247" s="175">
        <f>SUM(AB248)</f>
        <v>0</v>
      </c>
      <c r="Y247" s="175">
        <f>SUM(AB248)</f>
        <v>0</v>
      </c>
      <c r="Z247" s="175">
        <f>SUM(AB248)</f>
        <v>0</v>
      </c>
      <c r="AA247" s="175">
        <f>SUM(AB248)</f>
        <v>0</v>
      </c>
      <c r="AB247" s="46" t="str">
        <f>AB$7</f>
        <v>AVERAGE</v>
      </c>
      <c r="AC247" s="46" t="str">
        <f>AC$7</f>
        <v>TOTALS</v>
      </c>
      <c r="AF247" s="9"/>
    </row>
    <row r="248" spans="2:32" ht="15" customHeight="1">
      <c r="B248" s="16" t="s">
        <v>10</v>
      </c>
      <c r="C248" s="17"/>
      <c r="D248" s="366">
        <f>Default!C58</f>
        <v>0</v>
      </c>
      <c r="E248" s="367"/>
      <c r="F248" s="367"/>
      <c r="G248" s="367"/>
      <c r="H248" s="367"/>
      <c r="I248" s="368"/>
      <c r="N248" s="369" t="s">
        <v>62</v>
      </c>
      <c r="O248" s="18" t="s">
        <v>63</v>
      </c>
      <c r="P248" s="14">
        <f>IF(P249=0,0,IF($AD249=1,SUM(P249),IF(P251=0,0,IF($AD249=2,SUM((P249/P251)*100),IF(P250=0,0,IF($AD249=3,SUM((P249/P250)*100),0))))))</f>
        <v>0</v>
      </c>
      <c r="Q248" s="19">
        <f aca="true" t="shared" si="87" ref="Q248:AA248">IF(Q249=0,0,IF($AD249=1,SUM(Q249),IF(Q251=0,0,IF($AD249=2,SUM((Q249/Q251)*100),IF(Q250=0,0,IF($AD249=3,SUM((Q249/Q250)*100),0))))))</f>
        <v>0</v>
      </c>
      <c r="R248" s="19">
        <f t="shared" si="87"/>
        <v>0</v>
      </c>
      <c r="S248" s="19">
        <f t="shared" si="87"/>
        <v>0</v>
      </c>
      <c r="T248" s="19">
        <f t="shared" si="87"/>
        <v>0</v>
      </c>
      <c r="U248" s="19">
        <f t="shared" si="87"/>
        <v>0</v>
      </c>
      <c r="V248" s="19">
        <f t="shared" si="87"/>
        <v>0</v>
      </c>
      <c r="W248" s="19">
        <f t="shared" si="87"/>
        <v>0</v>
      </c>
      <c r="X248" s="19">
        <f t="shared" si="87"/>
        <v>0</v>
      </c>
      <c r="Y248" s="19">
        <f t="shared" si="87"/>
        <v>0</v>
      </c>
      <c r="Z248" s="19">
        <f t="shared" si="87"/>
        <v>0</v>
      </c>
      <c r="AA248" s="19">
        <f t="shared" si="87"/>
        <v>0</v>
      </c>
      <c r="AB248" s="19">
        <f>IF(AB252&lt;&gt;0,IF(AC248&lt;&gt;0,SUM(AC248/AB252),0),0)</f>
        <v>0</v>
      </c>
      <c r="AC248" s="183">
        <f>SUM(P248:AA248)</f>
        <v>0</v>
      </c>
      <c r="AD248" s="372" t="s">
        <v>47</v>
      </c>
      <c r="AE248" s="372"/>
      <c r="AF248" s="9"/>
    </row>
    <row r="249" spans="2:32" ht="18" customHeight="1">
      <c r="B249" s="373"/>
      <c r="C249" s="374"/>
      <c r="D249" s="366">
        <f>Default!C59</f>
        <v>0</v>
      </c>
      <c r="E249" s="367"/>
      <c r="F249" s="367"/>
      <c r="G249" s="367"/>
      <c r="H249" s="367"/>
      <c r="I249" s="368"/>
      <c r="N249" s="370"/>
      <c r="O249" s="22" t="s">
        <v>52</v>
      </c>
      <c r="P249" s="49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0">
        <v>0</v>
      </c>
      <c r="Y249" s="50">
        <v>0</v>
      </c>
      <c r="Z249" s="50">
        <v>0</v>
      </c>
      <c r="AA249" s="50">
        <v>0</v>
      </c>
      <c r="AB249" s="184">
        <f>IF(AB252&lt;&gt;0,IF(AC249&lt;&gt;0,SUM(AC249/AB252),0),0)</f>
        <v>0</v>
      </c>
      <c r="AC249" s="183">
        <f>SUM(P249:AA249)</f>
        <v>0</v>
      </c>
      <c r="AD249" s="44">
        <v>1</v>
      </c>
      <c r="AE249" s="44">
        <v>1</v>
      </c>
      <c r="AF249" s="9"/>
    </row>
    <row r="250" spans="2:32" ht="12.75">
      <c r="B250" s="375" t="s">
        <v>44</v>
      </c>
      <c r="C250" s="375"/>
      <c r="D250" s="376"/>
      <c r="E250" s="376"/>
      <c r="F250" s="376"/>
      <c r="G250" s="376"/>
      <c r="H250" s="376"/>
      <c r="I250" s="376"/>
      <c r="N250" s="370"/>
      <c r="O250" s="22" t="s">
        <v>53</v>
      </c>
      <c r="P250" s="51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48">
        <v>0</v>
      </c>
      <c r="W250" s="48">
        <v>0</v>
      </c>
      <c r="X250" s="48">
        <v>0</v>
      </c>
      <c r="Y250" s="48">
        <v>0</v>
      </c>
      <c r="Z250" s="48">
        <v>0</v>
      </c>
      <c r="AA250" s="48">
        <v>0</v>
      </c>
      <c r="AB250" s="20">
        <f>IF(AB252&lt;&gt;0,IF(AC250&lt;&gt;0,SUM(AC250/AB252),0),0)</f>
        <v>0</v>
      </c>
      <c r="AC250" s="21">
        <f>SUM(P250:AA250)</f>
        <v>0</v>
      </c>
      <c r="AD250" s="23" t="s">
        <v>57</v>
      </c>
      <c r="AE250" s="23" t="s">
        <v>50</v>
      </c>
      <c r="AF250" s="9"/>
    </row>
    <row r="251" spans="2:32" ht="12.75">
      <c r="B251" s="24" t="s">
        <v>17</v>
      </c>
      <c r="C251" s="24" t="s">
        <v>11</v>
      </c>
      <c r="D251" s="24" t="s">
        <v>12</v>
      </c>
      <c r="E251" s="24" t="s">
        <v>13</v>
      </c>
      <c r="F251" s="24" t="s">
        <v>14</v>
      </c>
      <c r="G251" s="24" t="s">
        <v>6</v>
      </c>
      <c r="H251" s="24" t="s">
        <v>15</v>
      </c>
      <c r="I251" s="24" t="s">
        <v>16</v>
      </c>
      <c r="L251" s="25"/>
      <c r="M251" s="25"/>
      <c r="N251" s="371"/>
      <c r="O251" s="26" t="s">
        <v>54</v>
      </c>
      <c r="P251" s="51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48">
        <v>0</v>
      </c>
      <c r="W251" s="48">
        <v>0</v>
      </c>
      <c r="X251" s="48">
        <v>0</v>
      </c>
      <c r="Y251" s="48">
        <v>0</v>
      </c>
      <c r="Z251" s="48">
        <v>0</v>
      </c>
      <c r="AA251" s="48">
        <v>0</v>
      </c>
      <c r="AB251" s="20">
        <f>IF(AB252&lt;&gt;0,IF(AC251&lt;&gt;0,SUM(AC251/AB252),0),0)</f>
        <v>0</v>
      </c>
      <c r="AC251" s="21">
        <f>SUM(P251:AA251)</f>
        <v>0</v>
      </c>
      <c r="AD251" s="23" t="s">
        <v>56</v>
      </c>
      <c r="AE251" s="23" t="s">
        <v>48</v>
      </c>
      <c r="AF251" s="9"/>
    </row>
    <row r="252" spans="2:31" ht="12.75">
      <c r="B252" s="27" t="s">
        <v>9</v>
      </c>
      <c r="C252" s="28">
        <f>IF(AC253&lt;&gt;0,IF(AC254&lt;&gt;0,SUM(AC254/AC253),0),0)</f>
        <v>0</v>
      </c>
      <c r="D252" s="28">
        <f>IF(AC253&lt;&gt;0,IF(AC255&lt;&gt;0,SUM(AC255/AC253),0),0)</f>
        <v>0</v>
      </c>
      <c r="E252" s="28">
        <f>IF(AC253&lt;&gt;0,IF(AC256&lt;&gt;0,SUM(AC256/AC253),0),0)</f>
        <v>0</v>
      </c>
      <c r="F252" s="28">
        <f>IF(AC253&lt;&gt;0,IF(AC257&lt;&gt;0,SUM(AC257/AC253),0),0)</f>
        <v>0</v>
      </c>
      <c r="G252" s="28">
        <f>IF(AC253&lt;&gt;0,IF(AC258&lt;&gt;0,SUM(AC258/AC253),0),0)</f>
        <v>0</v>
      </c>
      <c r="H252" s="28">
        <f>IF(AC253&lt;&gt;0,IF(AC259&lt;&gt;0,SUM(AC259/AC253),0),0)</f>
        <v>0</v>
      </c>
      <c r="I252" s="28">
        <f>IF(AC253&lt;&gt;0,IF(AC260&lt;&gt;0,SUM(AC260/AC253),0),0)</f>
        <v>0</v>
      </c>
      <c r="N252" s="360" t="s">
        <v>170</v>
      </c>
      <c r="O252" s="361"/>
      <c r="P252" s="173">
        <f aca="true" t="shared" si="88" ref="P252:AA252">IF(SUM(P248:P251)+SUM(P253:P260)&lt;&gt;0,1,0)</f>
        <v>0</v>
      </c>
      <c r="Q252" s="173">
        <f t="shared" si="88"/>
        <v>0</v>
      </c>
      <c r="R252" s="173">
        <f t="shared" si="88"/>
        <v>0</v>
      </c>
      <c r="S252" s="173">
        <f t="shared" si="88"/>
        <v>0</v>
      </c>
      <c r="T252" s="173">
        <f t="shared" si="88"/>
        <v>0</v>
      </c>
      <c r="U252" s="173">
        <f t="shared" si="88"/>
        <v>0</v>
      </c>
      <c r="V252" s="173">
        <f t="shared" si="88"/>
        <v>0</v>
      </c>
      <c r="W252" s="173">
        <f t="shared" si="88"/>
        <v>0</v>
      </c>
      <c r="X252" s="173">
        <f t="shared" si="88"/>
        <v>0</v>
      </c>
      <c r="Y252" s="173">
        <f t="shared" si="88"/>
        <v>0</v>
      </c>
      <c r="Z252" s="173">
        <f t="shared" si="88"/>
        <v>0</v>
      </c>
      <c r="AA252" s="173">
        <f t="shared" si="88"/>
        <v>0</v>
      </c>
      <c r="AB252" s="173">
        <f>SUM(P252:AA252)</f>
        <v>0</v>
      </c>
      <c r="AC252" s="176" t="s">
        <v>39</v>
      </c>
      <c r="AD252" s="23" t="s">
        <v>55</v>
      </c>
      <c r="AE252" s="23" t="s">
        <v>49</v>
      </c>
    </row>
    <row r="253" spans="2:31" ht="12.75">
      <c r="B253" s="29"/>
      <c r="C253" s="30"/>
      <c r="D253" s="30"/>
      <c r="E253" s="30"/>
      <c r="F253" s="30"/>
      <c r="G253" s="30"/>
      <c r="H253" s="30"/>
      <c r="I253" s="31"/>
      <c r="N253" s="362" t="s">
        <v>61</v>
      </c>
      <c r="O253" s="32" t="s">
        <v>66</v>
      </c>
      <c r="P253" s="21">
        <f>SUM(P254:P260)</f>
        <v>0</v>
      </c>
      <c r="Q253" s="21">
        <f aca="true" t="shared" si="89" ref="Q253:AA253">SUM(Q254:Q260)</f>
        <v>0</v>
      </c>
      <c r="R253" s="21">
        <f t="shared" si="89"/>
        <v>0</v>
      </c>
      <c r="S253" s="21">
        <f t="shared" si="89"/>
        <v>0</v>
      </c>
      <c r="T253" s="21">
        <f t="shared" si="89"/>
        <v>0</v>
      </c>
      <c r="U253" s="21">
        <f t="shared" si="89"/>
        <v>0</v>
      </c>
      <c r="V253" s="21">
        <f t="shared" si="89"/>
        <v>0</v>
      </c>
      <c r="W253" s="21">
        <f t="shared" si="89"/>
        <v>0</v>
      </c>
      <c r="X253" s="21">
        <f t="shared" si="89"/>
        <v>0</v>
      </c>
      <c r="Y253" s="21">
        <f t="shared" si="89"/>
        <v>0</v>
      </c>
      <c r="Z253" s="21">
        <f t="shared" si="89"/>
        <v>0</v>
      </c>
      <c r="AA253" s="21">
        <f t="shared" si="89"/>
        <v>0</v>
      </c>
      <c r="AB253" s="20">
        <f>IF(AB252&lt;&gt;0,IF(AC253&lt;&gt;0,SUM(AC253/AB252),0),0)</f>
        <v>0</v>
      </c>
      <c r="AC253" s="21">
        <f>SUM(P253:AA253)</f>
        <v>0</v>
      </c>
      <c r="AD253" s="33"/>
      <c r="AE253" s="23" t="s">
        <v>4</v>
      </c>
    </row>
    <row r="254" spans="2:31" ht="12.75">
      <c r="B254" s="33"/>
      <c r="C254" s="35"/>
      <c r="D254" s="35"/>
      <c r="E254" s="35"/>
      <c r="F254" s="35"/>
      <c r="G254" s="35"/>
      <c r="H254" s="35"/>
      <c r="I254" s="36"/>
      <c r="N254" s="363"/>
      <c r="O254" s="37" t="s">
        <v>11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48">
        <v>0</v>
      </c>
      <c r="W254" s="48">
        <v>0</v>
      </c>
      <c r="X254" s="48">
        <v>0</v>
      </c>
      <c r="Y254" s="48">
        <v>0</v>
      </c>
      <c r="Z254" s="48">
        <v>0</v>
      </c>
      <c r="AA254" s="48">
        <v>0</v>
      </c>
      <c r="AB254" s="20">
        <f>IF(AB252&lt;&gt;0,IF(AC254&lt;&gt;0,SUM(AC254/AB252),0),0)</f>
        <v>0</v>
      </c>
      <c r="AC254" s="21">
        <f aca="true" t="shared" si="90" ref="AC254:AC260">SUM(P254:AA254)</f>
        <v>0</v>
      </c>
      <c r="AD254" s="33"/>
      <c r="AE254" s="23" t="s">
        <v>5</v>
      </c>
    </row>
    <row r="255" spans="2:31" ht="12.75">
      <c r="B255" s="33"/>
      <c r="C255" s="35"/>
      <c r="D255" s="35"/>
      <c r="E255" s="35"/>
      <c r="F255" s="35"/>
      <c r="G255" s="35"/>
      <c r="H255" s="35"/>
      <c r="I255" s="36"/>
      <c r="N255" s="363"/>
      <c r="O255" s="37" t="s">
        <v>12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0</v>
      </c>
      <c r="Z255" s="48">
        <v>0</v>
      </c>
      <c r="AA255" s="48">
        <v>0</v>
      </c>
      <c r="AB255" s="20">
        <f>IF(AB252&lt;&gt;0,IF(AC255&lt;&gt;0,SUM(AC255/AB252),0),0)</f>
        <v>0</v>
      </c>
      <c r="AC255" s="21">
        <f t="shared" si="90"/>
        <v>0</v>
      </c>
      <c r="AD255" s="33"/>
      <c r="AE255" s="23" t="s">
        <v>60</v>
      </c>
    </row>
    <row r="256" spans="2:31" ht="12.75">
      <c r="B256" s="33"/>
      <c r="C256" s="35"/>
      <c r="D256" s="35"/>
      <c r="E256" s="35"/>
      <c r="F256" s="35"/>
      <c r="G256" s="35"/>
      <c r="H256" s="35"/>
      <c r="I256" s="36"/>
      <c r="N256" s="363"/>
      <c r="O256" s="37" t="s">
        <v>13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48">
        <v>0</v>
      </c>
      <c r="W256" s="48">
        <v>0</v>
      </c>
      <c r="X256" s="48">
        <v>0</v>
      </c>
      <c r="Y256" s="48">
        <v>0</v>
      </c>
      <c r="Z256" s="48">
        <v>0</v>
      </c>
      <c r="AA256" s="48">
        <v>0</v>
      </c>
      <c r="AB256" s="20">
        <f>IF(AB252&lt;&gt;0,IF(AC256&lt;&gt;0,SUM(AC256/AB252),0),0)</f>
        <v>0</v>
      </c>
      <c r="AC256" s="21">
        <f t="shared" si="90"/>
        <v>0</v>
      </c>
      <c r="AD256" s="33"/>
      <c r="AE256" s="23" t="s">
        <v>7</v>
      </c>
    </row>
    <row r="257" spans="2:31" ht="12.75">
      <c r="B257" s="33"/>
      <c r="C257" s="35"/>
      <c r="D257" s="35"/>
      <c r="E257" s="35"/>
      <c r="F257" s="35"/>
      <c r="G257" s="35"/>
      <c r="H257" s="35"/>
      <c r="I257" s="36"/>
      <c r="N257" s="363"/>
      <c r="O257" s="37" t="s">
        <v>14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48">
        <v>0</v>
      </c>
      <c r="W257" s="48">
        <v>0</v>
      </c>
      <c r="X257" s="48">
        <v>0</v>
      </c>
      <c r="Y257" s="48">
        <v>0</v>
      </c>
      <c r="Z257" s="48">
        <v>0</v>
      </c>
      <c r="AA257" s="48">
        <v>0</v>
      </c>
      <c r="AB257" s="20">
        <f>IF(AB252&lt;&gt;0,IF(AC257&lt;&gt;0,SUM(AC257/AB252),0),0)</f>
        <v>0</v>
      </c>
      <c r="AC257" s="21">
        <f t="shared" si="90"/>
        <v>0</v>
      </c>
      <c r="AD257" s="33"/>
      <c r="AE257" s="23" t="s">
        <v>51</v>
      </c>
    </row>
    <row r="258" spans="2:31" ht="12.75">
      <c r="B258" s="33"/>
      <c r="C258" s="35"/>
      <c r="D258" s="35"/>
      <c r="E258" s="35"/>
      <c r="F258" s="35"/>
      <c r="G258" s="35"/>
      <c r="H258" s="35"/>
      <c r="I258" s="36"/>
      <c r="N258" s="363"/>
      <c r="O258" s="37" t="s">
        <v>6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20">
        <f>IF(AB252&lt;&gt;0,IF(AC258&lt;&gt;0,SUM(AC258/AB252),0),0)</f>
        <v>0</v>
      </c>
      <c r="AC258" s="21">
        <f t="shared" si="90"/>
        <v>0</v>
      </c>
      <c r="AD258" s="33"/>
      <c r="AE258" s="36"/>
    </row>
    <row r="259" spans="2:31" ht="12.75">
      <c r="B259" s="33"/>
      <c r="C259" s="35"/>
      <c r="D259" s="35"/>
      <c r="E259" s="35"/>
      <c r="F259" s="35"/>
      <c r="G259" s="35"/>
      <c r="H259" s="35"/>
      <c r="I259" s="36"/>
      <c r="N259" s="363"/>
      <c r="O259" s="37" t="s">
        <v>15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48">
        <v>0</v>
      </c>
      <c r="V259" s="48">
        <v>0</v>
      </c>
      <c r="W259" s="48">
        <v>0</v>
      </c>
      <c r="X259" s="48">
        <v>0</v>
      </c>
      <c r="Y259" s="48">
        <v>0</v>
      </c>
      <c r="Z259" s="48">
        <v>0</v>
      </c>
      <c r="AA259" s="48">
        <v>0</v>
      </c>
      <c r="AB259" s="20">
        <f>IF(AB252&lt;&gt;0,IF(AC259&lt;&gt;0,SUM(AC259/AB252),0),0)</f>
        <v>0</v>
      </c>
      <c r="AC259" s="21">
        <f t="shared" si="90"/>
        <v>0</v>
      </c>
      <c r="AD259" s="365" t="s">
        <v>69</v>
      </c>
      <c r="AE259" s="365"/>
    </row>
    <row r="260" spans="2:31" ht="12.75">
      <c r="B260" s="38"/>
      <c r="C260" s="39"/>
      <c r="D260" s="39"/>
      <c r="E260" s="39"/>
      <c r="F260" s="39"/>
      <c r="G260" s="39"/>
      <c r="H260" s="39"/>
      <c r="I260" s="40"/>
      <c r="N260" s="364"/>
      <c r="O260" s="41" t="s">
        <v>16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48">
        <v>0</v>
      </c>
      <c r="V260" s="48">
        <v>0</v>
      </c>
      <c r="W260" s="48">
        <v>0</v>
      </c>
      <c r="X260" s="48">
        <v>0</v>
      </c>
      <c r="Y260" s="48">
        <v>0</v>
      </c>
      <c r="Z260" s="48">
        <v>0</v>
      </c>
      <c r="AA260" s="48">
        <v>0</v>
      </c>
      <c r="AB260" s="20">
        <f>IF(AB252&lt;&gt;0,IF(AC260&lt;&gt;0,SUM(AC260/AB252),0),0)</f>
        <v>0</v>
      </c>
      <c r="AC260" s="21">
        <f t="shared" si="90"/>
        <v>0</v>
      </c>
      <c r="AD260" s="42" t="str">
        <f>IF(AD249=1,AD250,IF(AD249=2,AD251,IF(AD249=3,AD252)))</f>
        <v>$ Value</v>
      </c>
      <c r="AE260" s="43" t="str">
        <f>IF(AE249=1,AE250,IF(AE249=2,AE251,IF(AE249=3,AE252,IF(AE249=4,AE253,IF(AE249=5,AE254,IF(AE249=6,AE255,IF(AE249=7,AE256,IF(AE249=8,AE257))))))))</f>
        <v>Complex Values</v>
      </c>
    </row>
    <row r="261" spans="16:29" ht="15" customHeight="1">
      <c r="P261" s="8">
        <f aca="true" t="shared" si="91" ref="P261:AA261">P$6</f>
        <v>37987</v>
      </c>
      <c r="Q261" s="8">
        <f t="shared" si="91"/>
        <v>38018</v>
      </c>
      <c r="R261" s="8">
        <f t="shared" si="91"/>
        <v>38047</v>
      </c>
      <c r="S261" s="8">
        <f t="shared" si="91"/>
        <v>38078</v>
      </c>
      <c r="T261" s="8">
        <f t="shared" si="91"/>
        <v>38108</v>
      </c>
      <c r="U261" s="8">
        <f t="shared" si="91"/>
        <v>38139</v>
      </c>
      <c r="V261" s="8">
        <f t="shared" si="91"/>
        <v>38169</v>
      </c>
      <c r="W261" s="8">
        <f t="shared" si="91"/>
        <v>38200</v>
      </c>
      <c r="X261" s="8">
        <f t="shared" si="91"/>
        <v>38231</v>
      </c>
      <c r="Y261" s="8">
        <f t="shared" si="91"/>
        <v>38261</v>
      </c>
      <c r="Z261" s="8">
        <f t="shared" si="91"/>
        <v>38292</v>
      </c>
      <c r="AA261" s="8">
        <f t="shared" si="91"/>
        <v>38322</v>
      </c>
      <c r="AB261" s="8"/>
      <c r="AC261" s="8"/>
    </row>
    <row r="262" spans="1:32" ht="18" customHeight="1">
      <c r="A262" s="45" t="s">
        <v>86</v>
      </c>
      <c r="B262" s="11" t="s">
        <v>68</v>
      </c>
      <c r="C262" s="377">
        <f>LEFT(Default!B60,25)</f>
      </c>
      <c r="D262" s="378"/>
      <c r="E262" s="379"/>
      <c r="F262" s="12" t="s">
        <v>0</v>
      </c>
      <c r="G262" s="380">
        <f>IF(AE264=1,SUM(AC268),IF(AE264=2,SUM(AC269),IF(AE264=3,SUM(AC270),IF(AE264=4,SUM(AC271),IF(AE264=5,SUM(AC272),IF(AE264=6,SUM(AC273),IF(AE264=7,SUM(AC274),SUM(AC275))))))))</f>
        <v>0</v>
      </c>
      <c r="H262" s="381"/>
      <c r="I262" s="13"/>
      <c r="N262" s="382" t="s">
        <v>169</v>
      </c>
      <c r="O262" s="383"/>
      <c r="P262" s="175">
        <f>SUM(AB263)</f>
        <v>0</v>
      </c>
      <c r="Q262" s="175">
        <f>SUM(AB263)</f>
        <v>0</v>
      </c>
      <c r="R262" s="175">
        <f>SUM(AB263)</f>
        <v>0</v>
      </c>
      <c r="S262" s="175">
        <f>SUM(AB263)</f>
        <v>0</v>
      </c>
      <c r="T262" s="175">
        <f>SUM(AB263)</f>
        <v>0</v>
      </c>
      <c r="U262" s="175">
        <f>SUM(AB263)</f>
        <v>0</v>
      </c>
      <c r="V262" s="175">
        <f>SUM(AB263)</f>
        <v>0</v>
      </c>
      <c r="W262" s="175">
        <f>SUM(AB263)</f>
        <v>0</v>
      </c>
      <c r="X262" s="175">
        <f>SUM(AB263)</f>
        <v>0</v>
      </c>
      <c r="Y262" s="175">
        <f>SUM(AB263)</f>
        <v>0</v>
      </c>
      <c r="Z262" s="175">
        <f>SUM(AB263)</f>
        <v>0</v>
      </c>
      <c r="AA262" s="175">
        <f>SUM(AB263)</f>
        <v>0</v>
      </c>
      <c r="AB262" s="46" t="str">
        <f>AB$7</f>
        <v>AVERAGE</v>
      </c>
      <c r="AC262" s="46" t="str">
        <f>AC$7</f>
        <v>TOTALS</v>
      </c>
      <c r="AF262" s="9"/>
    </row>
    <row r="263" spans="2:32" ht="15" customHeight="1">
      <c r="B263" s="16" t="s">
        <v>10</v>
      </c>
      <c r="C263" s="17"/>
      <c r="D263" s="366">
        <f>Default!C61</f>
        <v>0</v>
      </c>
      <c r="E263" s="367"/>
      <c r="F263" s="367"/>
      <c r="G263" s="367"/>
      <c r="H263" s="367"/>
      <c r="I263" s="368"/>
      <c r="N263" s="369" t="s">
        <v>62</v>
      </c>
      <c r="O263" s="18" t="s">
        <v>63</v>
      </c>
      <c r="P263" s="14">
        <f>IF(P264=0,0,IF($AD264=1,SUM(P264),IF(P266=0,0,IF($AD264=2,SUM((P264/P266)*100),IF(P265=0,0,IF($AD264=3,SUM((P264/P265)*100),0))))))</f>
        <v>0</v>
      </c>
      <c r="Q263" s="19">
        <f aca="true" t="shared" si="92" ref="Q263:AA263">IF(Q264=0,0,IF($AD264=1,SUM(Q264),IF(Q266=0,0,IF($AD264=2,SUM((Q264/Q266)*100),IF(Q265=0,0,IF($AD264=3,SUM((Q264/Q265)*100),0))))))</f>
        <v>0</v>
      </c>
      <c r="R263" s="19">
        <f t="shared" si="92"/>
        <v>0</v>
      </c>
      <c r="S263" s="19">
        <f t="shared" si="92"/>
        <v>0</v>
      </c>
      <c r="T263" s="19">
        <f t="shared" si="92"/>
        <v>0</v>
      </c>
      <c r="U263" s="19">
        <f t="shared" si="92"/>
        <v>0</v>
      </c>
      <c r="V263" s="19">
        <f t="shared" si="92"/>
        <v>0</v>
      </c>
      <c r="W263" s="19">
        <f t="shared" si="92"/>
        <v>0</v>
      </c>
      <c r="X263" s="19">
        <f t="shared" si="92"/>
        <v>0</v>
      </c>
      <c r="Y263" s="19">
        <f t="shared" si="92"/>
        <v>0</v>
      </c>
      <c r="Z263" s="19">
        <f t="shared" si="92"/>
        <v>0</v>
      </c>
      <c r="AA263" s="19">
        <f t="shared" si="92"/>
        <v>0</v>
      </c>
      <c r="AB263" s="19">
        <f>IF(AB267&lt;&gt;0,IF(AC263&lt;&gt;0,SUM(AC263/AB267),0),0)</f>
        <v>0</v>
      </c>
      <c r="AC263" s="183">
        <f>SUM(P263:AA263)</f>
        <v>0</v>
      </c>
      <c r="AD263" s="372" t="s">
        <v>47</v>
      </c>
      <c r="AE263" s="372"/>
      <c r="AF263" s="9"/>
    </row>
    <row r="264" spans="2:32" ht="18" customHeight="1">
      <c r="B264" s="373"/>
      <c r="C264" s="374"/>
      <c r="D264" s="366">
        <f>Default!C62</f>
        <v>0</v>
      </c>
      <c r="E264" s="367"/>
      <c r="F264" s="367"/>
      <c r="G264" s="367"/>
      <c r="H264" s="367"/>
      <c r="I264" s="368"/>
      <c r="N264" s="370"/>
      <c r="O264" s="22" t="s">
        <v>52</v>
      </c>
      <c r="P264" s="49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184">
        <f>IF(AB267&lt;&gt;0,IF(AC264&lt;&gt;0,SUM(AC264/AB267),0),0)</f>
        <v>0</v>
      </c>
      <c r="AC264" s="183">
        <f>SUM(P264:AA264)</f>
        <v>0</v>
      </c>
      <c r="AD264" s="44">
        <v>1</v>
      </c>
      <c r="AE264" s="44">
        <v>1</v>
      </c>
      <c r="AF264" s="9"/>
    </row>
    <row r="265" spans="2:32" ht="12.75">
      <c r="B265" s="375" t="s">
        <v>44</v>
      </c>
      <c r="C265" s="375"/>
      <c r="D265" s="376"/>
      <c r="E265" s="376"/>
      <c r="F265" s="376"/>
      <c r="G265" s="376"/>
      <c r="H265" s="376"/>
      <c r="I265" s="376"/>
      <c r="N265" s="370"/>
      <c r="O265" s="22" t="s">
        <v>53</v>
      </c>
      <c r="P265" s="51">
        <v>0</v>
      </c>
      <c r="Q265" s="48">
        <v>0</v>
      </c>
      <c r="R265" s="48">
        <v>0</v>
      </c>
      <c r="S265" s="48">
        <v>0</v>
      </c>
      <c r="T265" s="48">
        <v>0</v>
      </c>
      <c r="U265" s="48">
        <v>0</v>
      </c>
      <c r="V265" s="48">
        <v>0</v>
      </c>
      <c r="W265" s="48">
        <v>0</v>
      </c>
      <c r="X265" s="48">
        <v>0</v>
      </c>
      <c r="Y265" s="48">
        <v>0</v>
      </c>
      <c r="Z265" s="48">
        <v>0</v>
      </c>
      <c r="AA265" s="48">
        <v>0</v>
      </c>
      <c r="AB265" s="20">
        <f>IF(AB267&lt;&gt;0,IF(AC265&lt;&gt;0,SUM(AC265/AB267),0),0)</f>
        <v>0</v>
      </c>
      <c r="AC265" s="21">
        <f>SUM(P265:AA265)</f>
        <v>0</v>
      </c>
      <c r="AD265" s="23" t="s">
        <v>57</v>
      </c>
      <c r="AE265" s="23" t="s">
        <v>50</v>
      </c>
      <c r="AF265" s="9"/>
    </row>
    <row r="266" spans="2:32" ht="12.75">
      <c r="B266" s="24" t="s">
        <v>17</v>
      </c>
      <c r="C266" s="24" t="s">
        <v>11</v>
      </c>
      <c r="D266" s="24" t="s">
        <v>12</v>
      </c>
      <c r="E266" s="24" t="s">
        <v>13</v>
      </c>
      <c r="F266" s="24" t="s">
        <v>14</v>
      </c>
      <c r="G266" s="24" t="s">
        <v>6</v>
      </c>
      <c r="H266" s="24" t="s">
        <v>15</v>
      </c>
      <c r="I266" s="24" t="s">
        <v>16</v>
      </c>
      <c r="L266" s="25"/>
      <c r="M266" s="25"/>
      <c r="N266" s="371"/>
      <c r="O266" s="26" t="s">
        <v>54</v>
      </c>
      <c r="P266" s="51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8">
        <v>0</v>
      </c>
      <c r="Z266" s="48">
        <v>0</v>
      </c>
      <c r="AA266" s="48">
        <v>0</v>
      </c>
      <c r="AB266" s="20">
        <f>IF(AB267&lt;&gt;0,IF(AC266&lt;&gt;0,SUM(AC266/AB267),0),0)</f>
        <v>0</v>
      </c>
      <c r="AC266" s="21">
        <f>SUM(P266:AA266)</f>
        <v>0</v>
      </c>
      <c r="AD266" s="23" t="s">
        <v>56</v>
      </c>
      <c r="AE266" s="23" t="s">
        <v>48</v>
      </c>
      <c r="AF266" s="9"/>
    </row>
    <row r="267" spans="2:31" ht="12.75">
      <c r="B267" s="27" t="s">
        <v>9</v>
      </c>
      <c r="C267" s="28">
        <f>IF(AC268&lt;&gt;0,IF(AC269&lt;&gt;0,SUM(AC269/AC268),0),0)</f>
        <v>0</v>
      </c>
      <c r="D267" s="28">
        <f>IF(AC268&lt;&gt;0,IF(AC270&lt;&gt;0,SUM(AC270/AC268),0),0)</f>
        <v>0</v>
      </c>
      <c r="E267" s="28">
        <f>IF(AC268&lt;&gt;0,IF(AC271&lt;&gt;0,SUM(AC271/AC268),0),0)</f>
        <v>0</v>
      </c>
      <c r="F267" s="28">
        <f>IF(AC268&lt;&gt;0,IF(AC272&lt;&gt;0,SUM(AC272/AC268),0),0)</f>
        <v>0</v>
      </c>
      <c r="G267" s="28">
        <f>IF(AC268&lt;&gt;0,IF(AC273&lt;&gt;0,SUM(AC273/AC268),0),0)</f>
        <v>0</v>
      </c>
      <c r="H267" s="28">
        <f>IF(AC268&lt;&gt;0,IF(AC274&lt;&gt;0,SUM(AC274/AC268),0),0)</f>
        <v>0</v>
      </c>
      <c r="I267" s="28">
        <f>IF(AC268&lt;&gt;0,IF(AC275&lt;&gt;0,SUM(AC275/AC268),0),0)</f>
        <v>0</v>
      </c>
      <c r="N267" s="360" t="s">
        <v>170</v>
      </c>
      <c r="O267" s="361"/>
      <c r="P267" s="173">
        <f aca="true" t="shared" si="93" ref="P267:AA267">IF(SUM(P263:P266)+SUM(P268:P275)&lt;&gt;0,1,0)</f>
        <v>0</v>
      </c>
      <c r="Q267" s="173">
        <f t="shared" si="93"/>
        <v>0</v>
      </c>
      <c r="R267" s="173">
        <f t="shared" si="93"/>
        <v>0</v>
      </c>
      <c r="S267" s="173">
        <f t="shared" si="93"/>
        <v>0</v>
      </c>
      <c r="T267" s="173">
        <f t="shared" si="93"/>
        <v>0</v>
      </c>
      <c r="U267" s="173">
        <f t="shared" si="93"/>
        <v>0</v>
      </c>
      <c r="V267" s="173">
        <f t="shared" si="93"/>
        <v>0</v>
      </c>
      <c r="W267" s="173">
        <f t="shared" si="93"/>
        <v>0</v>
      </c>
      <c r="X267" s="173">
        <f t="shared" si="93"/>
        <v>0</v>
      </c>
      <c r="Y267" s="173">
        <f t="shared" si="93"/>
        <v>0</v>
      </c>
      <c r="Z267" s="173">
        <f t="shared" si="93"/>
        <v>0</v>
      </c>
      <c r="AA267" s="173">
        <f t="shared" si="93"/>
        <v>0</v>
      </c>
      <c r="AB267" s="173">
        <f>SUM(P267:AA267)</f>
        <v>0</v>
      </c>
      <c r="AC267" s="176" t="s">
        <v>39</v>
      </c>
      <c r="AD267" s="23" t="s">
        <v>55</v>
      </c>
      <c r="AE267" s="23" t="s">
        <v>49</v>
      </c>
    </row>
    <row r="268" spans="2:31" ht="12.75">
      <c r="B268" s="29"/>
      <c r="C268" s="30"/>
      <c r="D268" s="30"/>
      <c r="E268" s="30"/>
      <c r="F268" s="30"/>
      <c r="G268" s="30"/>
      <c r="H268" s="30"/>
      <c r="I268" s="31"/>
      <c r="N268" s="362" t="s">
        <v>61</v>
      </c>
      <c r="O268" s="32" t="s">
        <v>66</v>
      </c>
      <c r="P268" s="21">
        <f>SUM(P269:P275)</f>
        <v>0</v>
      </c>
      <c r="Q268" s="21">
        <f aca="true" t="shared" si="94" ref="Q268:AA268">SUM(Q269:Q275)</f>
        <v>0</v>
      </c>
      <c r="R268" s="21">
        <f t="shared" si="94"/>
        <v>0</v>
      </c>
      <c r="S268" s="21">
        <f t="shared" si="94"/>
        <v>0</v>
      </c>
      <c r="T268" s="21">
        <f t="shared" si="94"/>
        <v>0</v>
      </c>
      <c r="U268" s="21">
        <f t="shared" si="94"/>
        <v>0</v>
      </c>
      <c r="V268" s="21">
        <f t="shared" si="94"/>
        <v>0</v>
      </c>
      <c r="W268" s="21">
        <f t="shared" si="94"/>
        <v>0</v>
      </c>
      <c r="X268" s="21">
        <f t="shared" si="94"/>
        <v>0</v>
      </c>
      <c r="Y268" s="21">
        <f t="shared" si="94"/>
        <v>0</v>
      </c>
      <c r="Z268" s="21">
        <f t="shared" si="94"/>
        <v>0</v>
      </c>
      <c r="AA268" s="21">
        <f t="shared" si="94"/>
        <v>0</v>
      </c>
      <c r="AB268" s="20">
        <f>IF(AB267&lt;&gt;0,IF(AC268&lt;&gt;0,SUM(AC268/AB267),0),0)</f>
        <v>0</v>
      </c>
      <c r="AC268" s="21">
        <f>SUM(P268:AA268)</f>
        <v>0</v>
      </c>
      <c r="AD268" s="33"/>
      <c r="AE268" s="23" t="s">
        <v>4</v>
      </c>
    </row>
    <row r="269" spans="2:31" ht="12.75">
      <c r="B269" s="33"/>
      <c r="C269" s="35"/>
      <c r="D269" s="35"/>
      <c r="E269" s="35"/>
      <c r="F269" s="35"/>
      <c r="G269" s="35"/>
      <c r="H269" s="35"/>
      <c r="I269" s="36"/>
      <c r="N269" s="363"/>
      <c r="O269" s="37" t="s">
        <v>11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48">
        <v>0</v>
      </c>
      <c r="V269" s="48">
        <v>0</v>
      </c>
      <c r="W269" s="48">
        <v>0</v>
      </c>
      <c r="X269" s="48">
        <v>0</v>
      </c>
      <c r="Y269" s="48">
        <v>0</v>
      </c>
      <c r="Z269" s="48">
        <v>0</v>
      </c>
      <c r="AA269" s="48">
        <v>0</v>
      </c>
      <c r="AB269" s="20">
        <f>IF(AB267&lt;&gt;0,IF(AC269&lt;&gt;0,SUM(AC269/AB267),0),0)</f>
        <v>0</v>
      </c>
      <c r="AC269" s="21">
        <f aca="true" t="shared" si="95" ref="AC269:AC275">SUM(P269:AA269)</f>
        <v>0</v>
      </c>
      <c r="AD269" s="33"/>
      <c r="AE269" s="23" t="s">
        <v>5</v>
      </c>
    </row>
    <row r="270" spans="2:31" ht="12.75">
      <c r="B270" s="33"/>
      <c r="C270" s="35"/>
      <c r="D270" s="35"/>
      <c r="E270" s="35"/>
      <c r="F270" s="35"/>
      <c r="G270" s="35"/>
      <c r="H270" s="35"/>
      <c r="I270" s="36"/>
      <c r="N270" s="363"/>
      <c r="O270" s="37" t="s">
        <v>12</v>
      </c>
      <c r="P270" s="48">
        <v>0</v>
      </c>
      <c r="Q270" s="48">
        <v>0</v>
      </c>
      <c r="R270" s="48">
        <v>0</v>
      </c>
      <c r="S270" s="48">
        <v>0</v>
      </c>
      <c r="T270" s="48">
        <v>0</v>
      </c>
      <c r="U270" s="48">
        <v>0</v>
      </c>
      <c r="V270" s="48">
        <v>0</v>
      </c>
      <c r="W270" s="48">
        <v>0</v>
      </c>
      <c r="X270" s="48">
        <v>0</v>
      </c>
      <c r="Y270" s="48">
        <v>0</v>
      </c>
      <c r="Z270" s="48">
        <v>0</v>
      </c>
      <c r="AA270" s="48">
        <v>0</v>
      </c>
      <c r="AB270" s="20">
        <f>IF(AB267&lt;&gt;0,IF(AC270&lt;&gt;0,SUM(AC270/AB267),0),0)</f>
        <v>0</v>
      </c>
      <c r="AC270" s="21">
        <f t="shared" si="95"/>
        <v>0</v>
      </c>
      <c r="AD270" s="33"/>
      <c r="AE270" s="23" t="s">
        <v>60</v>
      </c>
    </row>
    <row r="271" spans="2:31" ht="12.75">
      <c r="B271" s="33"/>
      <c r="C271" s="35"/>
      <c r="D271" s="35"/>
      <c r="E271" s="35"/>
      <c r="F271" s="35"/>
      <c r="G271" s="35"/>
      <c r="H271" s="35"/>
      <c r="I271" s="36"/>
      <c r="N271" s="363"/>
      <c r="O271" s="37" t="s">
        <v>13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48">
        <v>0</v>
      </c>
      <c r="V271" s="48">
        <v>0</v>
      </c>
      <c r="W271" s="48">
        <v>0</v>
      </c>
      <c r="X271" s="48">
        <v>0</v>
      </c>
      <c r="Y271" s="48">
        <v>0</v>
      </c>
      <c r="Z271" s="48">
        <v>0</v>
      </c>
      <c r="AA271" s="48">
        <v>0</v>
      </c>
      <c r="AB271" s="20">
        <f>IF(AB267&lt;&gt;0,IF(AC271&lt;&gt;0,SUM(AC271/AB267),0),0)</f>
        <v>0</v>
      </c>
      <c r="AC271" s="21">
        <f t="shared" si="95"/>
        <v>0</v>
      </c>
      <c r="AD271" s="33"/>
      <c r="AE271" s="23" t="s">
        <v>7</v>
      </c>
    </row>
    <row r="272" spans="2:31" ht="12.75">
      <c r="B272" s="33"/>
      <c r="C272" s="35"/>
      <c r="D272" s="35"/>
      <c r="E272" s="35"/>
      <c r="F272" s="35"/>
      <c r="G272" s="35"/>
      <c r="H272" s="35"/>
      <c r="I272" s="36"/>
      <c r="N272" s="363"/>
      <c r="O272" s="37" t="s">
        <v>14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48">
        <v>0</v>
      </c>
      <c r="V272" s="48">
        <v>0</v>
      </c>
      <c r="W272" s="48">
        <v>0</v>
      </c>
      <c r="X272" s="48">
        <v>0</v>
      </c>
      <c r="Y272" s="48">
        <v>0</v>
      </c>
      <c r="Z272" s="48">
        <v>0</v>
      </c>
      <c r="AA272" s="48">
        <v>0</v>
      </c>
      <c r="AB272" s="20">
        <f>IF(AB267&lt;&gt;0,IF(AC272&lt;&gt;0,SUM(AC272/AB267),0),0)</f>
        <v>0</v>
      </c>
      <c r="AC272" s="21">
        <f t="shared" si="95"/>
        <v>0</v>
      </c>
      <c r="AD272" s="33"/>
      <c r="AE272" s="23" t="s">
        <v>51</v>
      </c>
    </row>
    <row r="273" spans="2:31" ht="12.75">
      <c r="B273" s="33"/>
      <c r="C273" s="35"/>
      <c r="D273" s="35"/>
      <c r="E273" s="35"/>
      <c r="F273" s="35"/>
      <c r="G273" s="35"/>
      <c r="H273" s="35"/>
      <c r="I273" s="36"/>
      <c r="N273" s="363"/>
      <c r="O273" s="37" t="s">
        <v>6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20">
        <f>IF(AB267&lt;&gt;0,IF(AC273&lt;&gt;0,SUM(AC273/AB267),0),0)</f>
        <v>0</v>
      </c>
      <c r="AC273" s="21">
        <f t="shared" si="95"/>
        <v>0</v>
      </c>
      <c r="AD273" s="33"/>
      <c r="AE273" s="36"/>
    </row>
    <row r="274" spans="2:31" ht="12.75">
      <c r="B274" s="33"/>
      <c r="C274" s="35"/>
      <c r="D274" s="35"/>
      <c r="E274" s="35"/>
      <c r="F274" s="35"/>
      <c r="G274" s="35"/>
      <c r="H274" s="35"/>
      <c r="I274" s="36"/>
      <c r="N274" s="363"/>
      <c r="O274" s="37" t="s">
        <v>15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48">
        <v>0</v>
      </c>
      <c r="V274" s="48">
        <v>0</v>
      </c>
      <c r="W274" s="48">
        <v>0</v>
      </c>
      <c r="X274" s="48">
        <v>0</v>
      </c>
      <c r="Y274" s="48">
        <v>0</v>
      </c>
      <c r="Z274" s="48">
        <v>0</v>
      </c>
      <c r="AA274" s="48">
        <v>0</v>
      </c>
      <c r="AB274" s="20">
        <f>IF(AB267&lt;&gt;0,IF(AC274&lt;&gt;0,SUM(AC274/AB267),0),0)</f>
        <v>0</v>
      </c>
      <c r="AC274" s="21">
        <f t="shared" si="95"/>
        <v>0</v>
      </c>
      <c r="AD274" s="365" t="s">
        <v>69</v>
      </c>
      <c r="AE274" s="365"/>
    </row>
    <row r="275" spans="2:31" ht="12.75">
      <c r="B275" s="38"/>
      <c r="C275" s="39"/>
      <c r="D275" s="39"/>
      <c r="E275" s="39"/>
      <c r="F275" s="39"/>
      <c r="G275" s="39"/>
      <c r="H275" s="39"/>
      <c r="I275" s="40"/>
      <c r="N275" s="364"/>
      <c r="O275" s="41" t="s">
        <v>16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48">
        <v>0</v>
      </c>
      <c r="V275" s="48">
        <v>0</v>
      </c>
      <c r="W275" s="48">
        <v>0</v>
      </c>
      <c r="X275" s="48">
        <v>0</v>
      </c>
      <c r="Y275" s="48">
        <v>0</v>
      </c>
      <c r="Z275" s="48">
        <v>0</v>
      </c>
      <c r="AA275" s="48">
        <v>0</v>
      </c>
      <c r="AB275" s="20">
        <f>IF(AB267&lt;&gt;0,IF(AC275&lt;&gt;0,SUM(AC275/AB267),0),0)</f>
        <v>0</v>
      </c>
      <c r="AC275" s="21">
        <f t="shared" si="95"/>
        <v>0</v>
      </c>
      <c r="AD275" s="42" t="str">
        <f>IF(AD264=1,AD265,IF(AD264=2,AD266,IF(AD264=3,AD267)))</f>
        <v>$ Value</v>
      </c>
      <c r="AE275" s="43" t="str">
        <f>IF(AE264=1,AE265,IF(AE264=2,AE266,IF(AE264=3,AE267,IF(AE264=4,AE268,IF(AE264=5,AE269,IF(AE264=6,AE270,IF(AE264=7,AE271,IF(AE264=8,AE272))))))))</f>
        <v>Complex Values</v>
      </c>
    </row>
    <row r="276" spans="16:29" ht="15" customHeight="1">
      <c r="P276" s="8">
        <f aca="true" t="shared" si="96" ref="P276:AA276">P$6</f>
        <v>37987</v>
      </c>
      <c r="Q276" s="8">
        <f t="shared" si="96"/>
        <v>38018</v>
      </c>
      <c r="R276" s="8">
        <f t="shared" si="96"/>
        <v>38047</v>
      </c>
      <c r="S276" s="8">
        <f t="shared" si="96"/>
        <v>38078</v>
      </c>
      <c r="T276" s="8">
        <f t="shared" si="96"/>
        <v>38108</v>
      </c>
      <c r="U276" s="8">
        <f t="shared" si="96"/>
        <v>38139</v>
      </c>
      <c r="V276" s="8">
        <f t="shared" si="96"/>
        <v>38169</v>
      </c>
      <c r="W276" s="8">
        <f t="shared" si="96"/>
        <v>38200</v>
      </c>
      <c r="X276" s="8">
        <f t="shared" si="96"/>
        <v>38231</v>
      </c>
      <c r="Y276" s="8">
        <f t="shared" si="96"/>
        <v>38261</v>
      </c>
      <c r="Z276" s="8">
        <f t="shared" si="96"/>
        <v>38292</v>
      </c>
      <c r="AA276" s="8">
        <f t="shared" si="96"/>
        <v>38322</v>
      </c>
      <c r="AB276" s="8"/>
      <c r="AC276" s="8"/>
    </row>
    <row r="277" spans="1:32" ht="18" customHeight="1">
      <c r="A277" s="45" t="s">
        <v>87</v>
      </c>
      <c r="B277" s="11" t="s">
        <v>68</v>
      </c>
      <c r="C277" s="377">
        <f>LEFT(Default!B63,25)</f>
      </c>
      <c r="D277" s="378"/>
      <c r="E277" s="379"/>
      <c r="F277" s="12" t="s">
        <v>0</v>
      </c>
      <c r="G277" s="380">
        <f>IF(AE279=1,SUM(AC283),IF(AE279=2,SUM(AC284),IF(AE279=3,SUM(AC285),IF(AE279=4,SUM(AC286),IF(AE279=5,SUM(AC287),IF(AE279=6,SUM(AC288),IF(AE279=7,SUM(AC289),SUM(AC290))))))))</f>
        <v>0</v>
      </c>
      <c r="H277" s="381"/>
      <c r="I277" s="13"/>
      <c r="N277" s="382" t="s">
        <v>169</v>
      </c>
      <c r="O277" s="383"/>
      <c r="P277" s="175">
        <f>SUM(AB278)</f>
        <v>0</v>
      </c>
      <c r="Q277" s="175">
        <f>SUM(AB278)</f>
        <v>0</v>
      </c>
      <c r="R277" s="175">
        <f>SUM(AB278)</f>
        <v>0</v>
      </c>
      <c r="S277" s="175">
        <f>SUM(AB278)</f>
        <v>0</v>
      </c>
      <c r="T277" s="175">
        <f>SUM(AB278)</f>
        <v>0</v>
      </c>
      <c r="U277" s="175">
        <f>SUM(AB278)</f>
        <v>0</v>
      </c>
      <c r="V277" s="175">
        <f>SUM(AB278)</f>
        <v>0</v>
      </c>
      <c r="W277" s="175">
        <f>SUM(AB278)</f>
        <v>0</v>
      </c>
      <c r="X277" s="175">
        <f>SUM(AB278)</f>
        <v>0</v>
      </c>
      <c r="Y277" s="175">
        <f>SUM(AB278)</f>
        <v>0</v>
      </c>
      <c r="Z277" s="175">
        <f>SUM(AB278)</f>
        <v>0</v>
      </c>
      <c r="AA277" s="175">
        <f>SUM(AB278)</f>
        <v>0</v>
      </c>
      <c r="AB277" s="46" t="str">
        <f>AB$7</f>
        <v>AVERAGE</v>
      </c>
      <c r="AC277" s="46" t="str">
        <f>AC$7</f>
        <v>TOTALS</v>
      </c>
      <c r="AF277" s="9"/>
    </row>
    <row r="278" spans="2:32" ht="15" customHeight="1">
      <c r="B278" s="16" t="s">
        <v>10</v>
      </c>
      <c r="C278" s="17"/>
      <c r="D278" s="366">
        <f>Default!C64</f>
        <v>0</v>
      </c>
      <c r="E278" s="367"/>
      <c r="F278" s="367"/>
      <c r="G278" s="367"/>
      <c r="H278" s="367"/>
      <c r="I278" s="368"/>
      <c r="N278" s="369" t="s">
        <v>62</v>
      </c>
      <c r="O278" s="18" t="s">
        <v>63</v>
      </c>
      <c r="P278" s="14">
        <f>IF(P279=0,0,IF($AD279=1,SUM(P279),IF(P281=0,0,IF($AD279=2,SUM((P279/P281)*100),IF(P280=0,0,IF($AD279=3,SUM((P279/P280)*100),0))))))</f>
        <v>0</v>
      </c>
      <c r="Q278" s="19">
        <f aca="true" t="shared" si="97" ref="Q278:AA278">IF(Q279=0,0,IF($AD279=1,SUM(Q279),IF(Q281=0,0,IF($AD279=2,SUM((Q279/Q281)*100),IF(Q280=0,0,IF($AD279=3,SUM((Q279/Q280)*100),0))))))</f>
        <v>0</v>
      </c>
      <c r="R278" s="19">
        <f t="shared" si="97"/>
        <v>0</v>
      </c>
      <c r="S278" s="19">
        <f t="shared" si="97"/>
        <v>0</v>
      </c>
      <c r="T278" s="19">
        <f t="shared" si="97"/>
        <v>0</v>
      </c>
      <c r="U278" s="19">
        <f t="shared" si="97"/>
        <v>0</v>
      </c>
      <c r="V278" s="19">
        <f t="shared" si="97"/>
        <v>0</v>
      </c>
      <c r="W278" s="19">
        <f t="shared" si="97"/>
        <v>0</v>
      </c>
      <c r="X278" s="19">
        <f t="shared" si="97"/>
        <v>0</v>
      </c>
      <c r="Y278" s="19">
        <f t="shared" si="97"/>
        <v>0</v>
      </c>
      <c r="Z278" s="19">
        <f t="shared" si="97"/>
        <v>0</v>
      </c>
      <c r="AA278" s="19">
        <f t="shared" si="97"/>
        <v>0</v>
      </c>
      <c r="AB278" s="19">
        <f>IF(AB282&lt;&gt;0,IF(AC278&lt;&gt;0,SUM(AC278/AB282),0),0)</f>
        <v>0</v>
      </c>
      <c r="AC278" s="183">
        <f>SUM(P278:AA278)</f>
        <v>0</v>
      </c>
      <c r="AD278" s="372" t="s">
        <v>47</v>
      </c>
      <c r="AE278" s="372"/>
      <c r="AF278" s="9"/>
    </row>
    <row r="279" spans="2:32" ht="18" customHeight="1">
      <c r="B279" s="373"/>
      <c r="C279" s="374"/>
      <c r="D279" s="366">
        <f>Default!C65</f>
        <v>0</v>
      </c>
      <c r="E279" s="367"/>
      <c r="F279" s="367"/>
      <c r="G279" s="367"/>
      <c r="H279" s="367"/>
      <c r="I279" s="368"/>
      <c r="N279" s="370"/>
      <c r="O279" s="22" t="s">
        <v>52</v>
      </c>
      <c r="P279" s="49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184">
        <f>IF(AB282&lt;&gt;0,IF(AC279&lt;&gt;0,SUM(AC279/AB282),0),0)</f>
        <v>0</v>
      </c>
      <c r="AC279" s="183">
        <f>SUM(P279:AA279)</f>
        <v>0</v>
      </c>
      <c r="AD279" s="44">
        <v>1</v>
      </c>
      <c r="AE279" s="44">
        <v>1</v>
      </c>
      <c r="AF279" s="9"/>
    </row>
    <row r="280" spans="2:32" ht="12.75">
      <c r="B280" s="375" t="s">
        <v>44</v>
      </c>
      <c r="C280" s="375"/>
      <c r="D280" s="376"/>
      <c r="E280" s="376"/>
      <c r="F280" s="376"/>
      <c r="G280" s="376"/>
      <c r="H280" s="376"/>
      <c r="I280" s="376"/>
      <c r="N280" s="370"/>
      <c r="O280" s="22" t="s">
        <v>53</v>
      </c>
      <c r="P280" s="51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48">
        <v>0</v>
      </c>
      <c r="W280" s="48">
        <v>0</v>
      </c>
      <c r="X280" s="48">
        <v>0</v>
      </c>
      <c r="Y280" s="48">
        <v>0</v>
      </c>
      <c r="Z280" s="48">
        <v>0</v>
      </c>
      <c r="AA280" s="48">
        <v>0</v>
      </c>
      <c r="AB280" s="20">
        <f>IF(AB282&lt;&gt;0,IF(AC280&lt;&gt;0,SUM(AC280/AB282),0),0)</f>
        <v>0</v>
      </c>
      <c r="AC280" s="21">
        <f>SUM(P280:AA280)</f>
        <v>0</v>
      </c>
      <c r="AD280" s="23" t="s">
        <v>57</v>
      </c>
      <c r="AE280" s="23" t="s">
        <v>50</v>
      </c>
      <c r="AF280" s="9"/>
    </row>
    <row r="281" spans="2:32" ht="12.75">
      <c r="B281" s="24" t="s">
        <v>17</v>
      </c>
      <c r="C281" s="24" t="s">
        <v>11</v>
      </c>
      <c r="D281" s="24" t="s">
        <v>12</v>
      </c>
      <c r="E281" s="24" t="s">
        <v>13</v>
      </c>
      <c r="F281" s="24" t="s">
        <v>14</v>
      </c>
      <c r="G281" s="24" t="s">
        <v>6</v>
      </c>
      <c r="H281" s="24" t="s">
        <v>15</v>
      </c>
      <c r="I281" s="24" t="s">
        <v>16</v>
      </c>
      <c r="L281" s="25"/>
      <c r="M281" s="25"/>
      <c r="N281" s="371"/>
      <c r="O281" s="26" t="s">
        <v>54</v>
      </c>
      <c r="P281" s="51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48">
        <v>0</v>
      </c>
      <c r="W281" s="48">
        <v>0</v>
      </c>
      <c r="X281" s="48">
        <v>0</v>
      </c>
      <c r="Y281" s="48">
        <v>0</v>
      </c>
      <c r="Z281" s="48">
        <v>0</v>
      </c>
      <c r="AA281" s="48">
        <v>0</v>
      </c>
      <c r="AB281" s="20">
        <f>IF(AB282&lt;&gt;0,IF(AC281&lt;&gt;0,SUM(AC281/AB282),0),0)</f>
        <v>0</v>
      </c>
      <c r="AC281" s="21">
        <f>SUM(P281:AA281)</f>
        <v>0</v>
      </c>
      <c r="AD281" s="23" t="s">
        <v>56</v>
      </c>
      <c r="AE281" s="23" t="s">
        <v>48</v>
      </c>
      <c r="AF281" s="9"/>
    </row>
    <row r="282" spans="2:31" ht="12.75">
      <c r="B282" s="27" t="s">
        <v>9</v>
      </c>
      <c r="C282" s="28">
        <f>IF(AC283&lt;&gt;0,IF(AC284&lt;&gt;0,SUM(AC284/AC283),0),0)</f>
        <v>0</v>
      </c>
      <c r="D282" s="28">
        <f>IF(AC283&lt;&gt;0,IF(AC285&lt;&gt;0,SUM(AC285/AC283),0),0)</f>
        <v>0</v>
      </c>
      <c r="E282" s="28">
        <f>IF(AC283&lt;&gt;0,IF(AC286&lt;&gt;0,SUM(AC286/AC283),0),0)</f>
        <v>0</v>
      </c>
      <c r="F282" s="28">
        <f>IF(AC283&lt;&gt;0,IF(AC287&lt;&gt;0,SUM(AC287/AC283),0),0)</f>
        <v>0</v>
      </c>
      <c r="G282" s="28">
        <f>IF(AC283&lt;&gt;0,IF(AC288&lt;&gt;0,SUM(AC288/AC283),0),0)</f>
        <v>0</v>
      </c>
      <c r="H282" s="28">
        <f>IF(AC283&lt;&gt;0,IF(AC289&lt;&gt;0,SUM(AC289/AC283),0),0)</f>
        <v>0</v>
      </c>
      <c r="I282" s="28">
        <f>IF(AC283&lt;&gt;0,IF(AC290&lt;&gt;0,SUM(AC290/AC283),0),0)</f>
        <v>0</v>
      </c>
      <c r="N282" s="360" t="s">
        <v>170</v>
      </c>
      <c r="O282" s="361"/>
      <c r="P282" s="173">
        <f aca="true" t="shared" si="98" ref="P282:AA282">IF(SUM(P278:P281)+SUM(P283:P290)&lt;&gt;0,1,0)</f>
        <v>0</v>
      </c>
      <c r="Q282" s="173">
        <f t="shared" si="98"/>
        <v>0</v>
      </c>
      <c r="R282" s="173">
        <f t="shared" si="98"/>
        <v>0</v>
      </c>
      <c r="S282" s="173">
        <f t="shared" si="98"/>
        <v>0</v>
      </c>
      <c r="T282" s="173">
        <f t="shared" si="98"/>
        <v>0</v>
      </c>
      <c r="U282" s="173">
        <f t="shared" si="98"/>
        <v>0</v>
      </c>
      <c r="V282" s="173">
        <f t="shared" si="98"/>
        <v>0</v>
      </c>
      <c r="W282" s="173">
        <f t="shared" si="98"/>
        <v>0</v>
      </c>
      <c r="X282" s="173">
        <f t="shared" si="98"/>
        <v>0</v>
      </c>
      <c r="Y282" s="173">
        <f t="shared" si="98"/>
        <v>0</v>
      </c>
      <c r="Z282" s="173">
        <f t="shared" si="98"/>
        <v>0</v>
      </c>
      <c r="AA282" s="173">
        <f t="shared" si="98"/>
        <v>0</v>
      </c>
      <c r="AB282" s="173">
        <f>SUM(P282:AA282)</f>
        <v>0</v>
      </c>
      <c r="AC282" s="176" t="s">
        <v>39</v>
      </c>
      <c r="AD282" s="23" t="s">
        <v>55</v>
      </c>
      <c r="AE282" s="23" t="s">
        <v>49</v>
      </c>
    </row>
    <row r="283" spans="2:31" ht="12.75">
      <c r="B283" s="29"/>
      <c r="C283" s="30"/>
      <c r="D283" s="30"/>
      <c r="E283" s="30"/>
      <c r="F283" s="30"/>
      <c r="G283" s="30"/>
      <c r="H283" s="30"/>
      <c r="I283" s="31"/>
      <c r="N283" s="362" t="s">
        <v>61</v>
      </c>
      <c r="O283" s="32" t="s">
        <v>66</v>
      </c>
      <c r="P283" s="21">
        <f>SUM(P284:P290)</f>
        <v>0</v>
      </c>
      <c r="Q283" s="21">
        <f aca="true" t="shared" si="99" ref="Q283:AA283">SUM(Q284:Q290)</f>
        <v>0</v>
      </c>
      <c r="R283" s="21">
        <f t="shared" si="99"/>
        <v>0</v>
      </c>
      <c r="S283" s="21">
        <f t="shared" si="99"/>
        <v>0</v>
      </c>
      <c r="T283" s="21">
        <f t="shared" si="99"/>
        <v>0</v>
      </c>
      <c r="U283" s="21">
        <f t="shared" si="99"/>
        <v>0</v>
      </c>
      <c r="V283" s="21">
        <f t="shared" si="99"/>
        <v>0</v>
      </c>
      <c r="W283" s="21">
        <f t="shared" si="99"/>
        <v>0</v>
      </c>
      <c r="X283" s="21">
        <f t="shared" si="99"/>
        <v>0</v>
      </c>
      <c r="Y283" s="21">
        <f t="shared" si="99"/>
        <v>0</v>
      </c>
      <c r="Z283" s="21">
        <f t="shared" si="99"/>
        <v>0</v>
      </c>
      <c r="AA283" s="21">
        <f t="shared" si="99"/>
        <v>0</v>
      </c>
      <c r="AB283" s="20">
        <f>IF(AB282&lt;&gt;0,IF(AC283&lt;&gt;0,SUM(AC283/AB282),0),0)</f>
        <v>0</v>
      </c>
      <c r="AC283" s="21">
        <f>SUM(P283:AA283)</f>
        <v>0</v>
      </c>
      <c r="AD283" s="33"/>
      <c r="AE283" s="23" t="s">
        <v>4</v>
      </c>
    </row>
    <row r="284" spans="2:31" ht="12.75">
      <c r="B284" s="33"/>
      <c r="C284" s="35"/>
      <c r="D284" s="35"/>
      <c r="E284" s="35"/>
      <c r="F284" s="35"/>
      <c r="G284" s="35"/>
      <c r="H284" s="35"/>
      <c r="I284" s="36"/>
      <c r="N284" s="363"/>
      <c r="O284" s="37" t="s">
        <v>11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  <c r="V284" s="48">
        <v>0</v>
      </c>
      <c r="W284" s="48">
        <v>0</v>
      </c>
      <c r="X284" s="48">
        <v>0</v>
      </c>
      <c r="Y284" s="48">
        <v>0</v>
      </c>
      <c r="Z284" s="48">
        <v>0</v>
      </c>
      <c r="AA284" s="48">
        <v>0</v>
      </c>
      <c r="AB284" s="20">
        <f>IF(AB282&lt;&gt;0,IF(AC284&lt;&gt;0,SUM(AC284/AB282),0),0)</f>
        <v>0</v>
      </c>
      <c r="AC284" s="21">
        <f aca="true" t="shared" si="100" ref="AC284:AC290">SUM(P284:AA284)</f>
        <v>0</v>
      </c>
      <c r="AD284" s="33"/>
      <c r="AE284" s="23" t="s">
        <v>5</v>
      </c>
    </row>
    <row r="285" spans="2:31" ht="12.75">
      <c r="B285" s="33"/>
      <c r="C285" s="35"/>
      <c r="D285" s="35"/>
      <c r="E285" s="35"/>
      <c r="F285" s="35"/>
      <c r="G285" s="35"/>
      <c r="H285" s="35"/>
      <c r="I285" s="36"/>
      <c r="N285" s="363"/>
      <c r="O285" s="37" t="s">
        <v>12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20">
        <f>IF(AB282&lt;&gt;0,IF(AC285&lt;&gt;0,SUM(AC285/AB282),0),0)</f>
        <v>0</v>
      </c>
      <c r="AC285" s="21">
        <f t="shared" si="100"/>
        <v>0</v>
      </c>
      <c r="AD285" s="33"/>
      <c r="AE285" s="23" t="s">
        <v>60</v>
      </c>
    </row>
    <row r="286" spans="2:31" ht="12.75">
      <c r="B286" s="33"/>
      <c r="C286" s="35"/>
      <c r="D286" s="35"/>
      <c r="E286" s="35"/>
      <c r="F286" s="35"/>
      <c r="G286" s="35"/>
      <c r="H286" s="35"/>
      <c r="I286" s="36"/>
      <c r="N286" s="363"/>
      <c r="O286" s="37" t="s">
        <v>13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48">
        <v>0</v>
      </c>
      <c r="W286" s="48">
        <v>0</v>
      </c>
      <c r="X286" s="48">
        <v>0</v>
      </c>
      <c r="Y286" s="48">
        <v>0</v>
      </c>
      <c r="Z286" s="48">
        <v>0</v>
      </c>
      <c r="AA286" s="48">
        <v>0</v>
      </c>
      <c r="AB286" s="20">
        <f>IF(AB282&lt;&gt;0,IF(AC286&lt;&gt;0,SUM(AC286/AB282),0),0)</f>
        <v>0</v>
      </c>
      <c r="AC286" s="21">
        <f t="shared" si="100"/>
        <v>0</v>
      </c>
      <c r="AD286" s="33"/>
      <c r="AE286" s="23" t="s">
        <v>7</v>
      </c>
    </row>
    <row r="287" spans="2:31" ht="12.75">
      <c r="B287" s="33"/>
      <c r="C287" s="35"/>
      <c r="D287" s="35"/>
      <c r="E287" s="35"/>
      <c r="F287" s="35"/>
      <c r="G287" s="35"/>
      <c r="H287" s="35"/>
      <c r="I287" s="36"/>
      <c r="N287" s="363"/>
      <c r="O287" s="37" t="s">
        <v>14</v>
      </c>
      <c r="P287" s="48">
        <v>0</v>
      </c>
      <c r="Q287" s="48">
        <v>0</v>
      </c>
      <c r="R287" s="48">
        <v>0</v>
      </c>
      <c r="S287" s="48">
        <v>0</v>
      </c>
      <c r="T287" s="48">
        <v>0</v>
      </c>
      <c r="U287" s="48">
        <v>0</v>
      </c>
      <c r="V287" s="48">
        <v>0</v>
      </c>
      <c r="W287" s="48">
        <v>0</v>
      </c>
      <c r="X287" s="48">
        <v>0</v>
      </c>
      <c r="Y287" s="48">
        <v>0</v>
      </c>
      <c r="Z287" s="48">
        <v>0</v>
      </c>
      <c r="AA287" s="48">
        <v>0</v>
      </c>
      <c r="AB287" s="20">
        <f>IF(AB282&lt;&gt;0,IF(AC287&lt;&gt;0,SUM(AC287/AB282),0),0)</f>
        <v>0</v>
      </c>
      <c r="AC287" s="21">
        <f t="shared" si="100"/>
        <v>0</v>
      </c>
      <c r="AD287" s="33"/>
      <c r="AE287" s="23" t="s">
        <v>51</v>
      </c>
    </row>
    <row r="288" spans="2:31" ht="12.75">
      <c r="B288" s="33"/>
      <c r="C288" s="35"/>
      <c r="D288" s="35"/>
      <c r="E288" s="35"/>
      <c r="F288" s="35"/>
      <c r="G288" s="35"/>
      <c r="H288" s="35"/>
      <c r="I288" s="36"/>
      <c r="N288" s="363"/>
      <c r="O288" s="37" t="s">
        <v>6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20">
        <f>IF(AB282&lt;&gt;0,IF(AC288&lt;&gt;0,SUM(AC288/AB282),0),0)</f>
        <v>0</v>
      </c>
      <c r="AC288" s="21">
        <f t="shared" si="100"/>
        <v>0</v>
      </c>
      <c r="AD288" s="33"/>
      <c r="AE288" s="36"/>
    </row>
    <row r="289" spans="2:31" ht="12.75">
      <c r="B289" s="33"/>
      <c r="C289" s="35"/>
      <c r="D289" s="35"/>
      <c r="E289" s="35"/>
      <c r="F289" s="35"/>
      <c r="G289" s="35"/>
      <c r="H289" s="35"/>
      <c r="I289" s="36"/>
      <c r="N289" s="363"/>
      <c r="O289" s="37" t="s">
        <v>15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48">
        <v>0</v>
      </c>
      <c r="V289" s="48">
        <v>0</v>
      </c>
      <c r="W289" s="48">
        <v>0</v>
      </c>
      <c r="X289" s="48">
        <v>0</v>
      </c>
      <c r="Y289" s="48">
        <v>0</v>
      </c>
      <c r="Z289" s="48">
        <v>0</v>
      </c>
      <c r="AA289" s="48">
        <v>0</v>
      </c>
      <c r="AB289" s="20">
        <f>IF(AB282&lt;&gt;0,IF(AC289&lt;&gt;0,SUM(AC289/AB282),0),0)</f>
        <v>0</v>
      </c>
      <c r="AC289" s="21">
        <f t="shared" si="100"/>
        <v>0</v>
      </c>
      <c r="AD289" s="365" t="s">
        <v>69</v>
      </c>
      <c r="AE289" s="365"/>
    </row>
    <row r="290" spans="2:31" ht="12.75">
      <c r="B290" s="38"/>
      <c r="C290" s="39"/>
      <c r="D290" s="39"/>
      <c r="E290" s="39"/>
      <c r="F290" s="39"/>
      <c r="G290" s="39"/>
      <c r="H290" s="39"/>
      <c r="I290" s="40"/>
      <c r="N290" s="364"/>
      <c r="O290" s="41" t="s">
        <v>16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48">
        <v>0</v>
      </c>
      <c r="V290" s="48">
        <v>0</v>
      </c>
      <c r="W290" s="48">
        <v>0</v>
      </c>
      <c r="X290" s="48">
        <v>0</v>
      </c>
      <c r="Y290" s="48">
        <v>0</v>
      </c>
      <c r="Z290" s="48">
        <v>0</v>
      </c>
      <c r="AA290" s="48">
        <v>0</v>
      </c>
      <c r="AB290" s="20">
        <f>IF(AB282&lt;&gt;0,IF(AC290&lt;&gt;0,SUM(AC290/AB282),0),0)</f>
        <v>0</v>
      </c>
      <c r="AC290" s="21">
        <f t="shared" si="100"/>
        <v>0</v>
      </c>
      <c r="AD290" s="42" t="str">
        <f>IF(AD279=1,AD280,IF(AD279=2,AD281,IF(AD279=3,AD282)))</f>
        <v>$ Value</v>
      </c>
      <c r="AE290" s="43" t="str">
        <f>IF(AE279=1,AE280,IF(AE279=2,AE281,IF(AE279=3,AE282,IF(AE279=4,AE283,IF(AE279=5,AE284,IF(AE279=6,AE285,IF(AE279=7,AE286,IF(AE279=8,AE287))))))))</f>
        <v>Complex Values</v>
      </c>
    </row>
    <row r="291" spans="16:29" ht="15" customHeight="1">
      <c r="P291" s="8">
        <f aca="true" t="shared" si="101" ref="P291:AA291">P$6</f>
        <v>37987</v>
      </c>
      <c r="Q291" s="8">
        <f t="shared" si="101"/>
        <v>38018</v>
      </c>
      <c r="R291" s="8">
        <f t="shared" si="101"/>
        <v>38047</v>
      </c>
      <c r="S291" s="8">
        <f t="shared" si="101"/>
        <v>38078</v>
      </c>
      <c r="T291" s="8">
        <f t="shared" si="101"/>
        <v>38108</v>
      </c>
      <c r="U291" s="8">
        <f t="shared" si="101"/>
        <v>38139</v>
      </c>
      <c r="V291" s="8">
        <f t="shared" si="101"/>
        <v>38169</v>
      </c>
      <c r="W291" s="8">
        <f t="shared" si="101"/>
        <v>38200</v>
      </c>
      <c r="X291" s="8">
        <f t="shared" si="101"/>
        <v>38231</v>
      </c>
      <c r="Y291" s="8">
        <f t="shared" si="101"/>
        <v>38261</v>
      </c>
      <c r="Z291" s="8">
        <f t="shared" si="101"/>
        <v>38292</v>
      </c>
      <c r="AA291" s="8">
        <f t="shared" si="101"/>
        <v>38322</v>
      </c>
      <c r="AB291" s="8"/>
      <c r="AC291" s="8"/>
    </row>
    <row r="292" spans="1:32" ht="18" customHeight="1">
      <c r="A292" s="45" t="s">
        <v>88</v>
      </c>
      <c r="B292" s="11" t="s">
        <v>68</v>
      </c>
      <c r="C292" s="377">
        <f>LEFT(Default!B66,25)</f>
      </c>
      <c r="D292" s="378"/>
      <c r="E292" s="379"/>
      <c r="F292" s="12" t="s">
        <v>0</v>
      </c>
      <c r="G292" s="380">
        <f>IF(AE294=1,SUM(AC298),IF(AE294=2,SUM(AC299),IF(AE294=3,SUM(AC300),IF(AE294=4,SUM(AC301),IF(AE294=5,SUM(AC302),IF(AE294=6,SUM(AC303),IF(AE294=7,SUM(AC304),SUM(AC305))))))))</f>
        <v>0</v>
      </c>
      <c r="H292" s="381"/>
      <c r="I292" s="13"/>
      <c r="N292" s="382" t="s">
        <v>169</v>
      </c>
      <c r="O292" s="383"/>
      <c r="P292" s="175">
        <f>SUM(AB293)</f>
        <v>0</v>
      </c>
      <c r="Q292" s="175">
        <f>SUM(AB293)</f>
        <v>0</v>
      </c>
      <c r="R292" s="175">
        <f>SUM(AB293)</f>
        <v>0</v>
      </c>
      <c r="S292" s="175">
        <f>SUM(AB293)</f>
        <v>0</v>
      </c>
      <c r="T292" s="175">
        <f>SUM(AB293)</f>
        <v>0</v>
      </c>
      <c r="U292" s="175">
        <f>SUM(AB293)</f>
        <v>0</v>
      </c>
      <c r="V292" s="175">
        <f>SUM(AB293)</f>
        <v>0</v>
      </c>
      <c r="W292" s="175">
        <f>SUM(AB293)</f>
        <v>0</v>
      </c>
      <c r="X292" s="175">
        <f>SUM(AB293)</f>
        <v>0</v>
      </c>
      <c r="Y292" s="175">
        <f>SUM(AB293)</f>
        <v>0</v>
      </c>
      <c r="Z292" s="175">
        <f>SUM(AB293)</f>
        <v>0</v>
      </c>
      <c r="AA292" s="175">
        <f>SUM(AB293)</f>
        <v>0</v>
      </c>
      <c r="AB292" s="46" t="str">
        <f>AB$7</f>
        <v>AVERAGE</v>
      </c>
      <c r="AC292" s="46" t="str">
        <f>AC$7</f>
        <v>TOTALS</v>
      </c>
      <c r="AF292" s="9"/>
    </row>
    <row r="293" spans="2:32" ht="15" customHeight="1">
      <c r="B293" s="16" t="s">
        <v>10</v>
      </c>
      <c r="C293" s="17"/>
      <c r="D293" s="366">
        <f>Default!C67</f>
        <v>0</v>
      </c>
      <c r="E293" s="367"/>
      <c r="F293" s="367"/>
      <c r="G293" s="367"/>
      <c r="H293" s="367"/>
      <c r="I293" s="368"/>
      <c r="N293" s="369" t="s">
        <v>62</v>
      </c>
      <c r="O293" s="18" t="s">
        <v>63</v>
      </c>
      <c r="P293" s="14">
        <f>IF(P294=0,0,IF($AD294=1,SUM(P294),IF(P296=0,0,IF($AD294=2,SUM((P294/P296)*100),IF(P295=0,0,IF($AD294=3,SUM((P294/P295)*100),0))))))</f>
        <v>0</v>
      </c>
      <c r="Q293" s="19">
        <f aca="true" t="shared" si="102" ref="Q293:AA293">IF(Q294=0,0,IF($AD294=1,SUM(Q294),IF(Q296=0,0,IF($AD294=2,SUM((Q294/Q296)*100),IF(Q295=0,0,IF($AD294=3,SUM((Q294/Q295)*100),0))))))</f>
        <v>0</v>
      </c>
      <c r="R293" s="19">
        <f t="shared" si="102"/>
        <v>0</v>
      </c>
      <c r="S293" s="19">
        <f t="shared" si="102"/>
        <v>0</v>
      </c>
      <c r="T293" s="19">
        <f t="shared" si="102"/>
        <v>0</v>
      </c>
      <c r="U293" s="19">
        <f t="shared" si="102"/>
        <v>0</v>
      </c>
      <c r="V293" s="19">
        <f t="shared" si="102"/>
        <v>0</v>
      </c>
      <c r="W293" s="19">
        <f t="shared" si="102"/>
        <v>0</v>
      </c>
      <c r="X293" s="19">
        <f t="shared" si="102"/>
        <v>0</v>
      </c>
      <c r="Y293" s="19">
        <f t="shared" si="102"/>
        <v>0</v>
      </c>
      <c r="Z293" s="19">
        <f t="shared" si="102"/>
        <v>0</v>
      </c>
      <c r="AA293" s="19">
        <f t="shared" si="102"/>
        <v>0</v>
      </c>
      <c r="AB293" s="19">
        <f>IF(AB297&lt;&gt;0,IF(AC293&lt;&gt;0,SUM(AC293/AB297),0),0)</f>
        <v>0</v>
      </c>
      <c r="AC293" s="183">
        <f>SUM(P293:AA293)</f>
        <v>0</v>
      </c>
      <c r="AD293" s="372" t="s">
        <v>47</v>
      </c>
      <c r="AE293" s="372"/>
      <c r="AF293" s="9"/>
    </row>
    <row r="294" spans="2:32" ht="18" customHeight="1">
      <c r="B294" s="373"/>
      <c r="C294" s="374"/>
      <c r="D294" s="366">
        <f>Default!C68</f>
        <v>0</v>
      </c>
      <c r="E294" s="367"/>
      <c r="F294" s="367"/>
      <c r="G294" s="367"/>
      <c r="H294" s="367"/>
      <c r="I294" s="368"/>
      <c r="N294" s="370"/>
      <c r="O294" s="22" t="s">
        <v>52</v>
      </c>
      <c r="P294" s="49">
        <v>0</v>
      </c>
      <c r="Q294" s="50">
        <v>0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0</v>
      </c>
      <c r="X294" s="50">
        <v>0</v>
      </c>
      <c r="Y294" s="50">
        <v>0</v>
      </c>
      <c r="Z294" s="50">
        <v>0</v>
      </c>
      <c r="AA294" s="50">
        <v>0</v>
      </c>
      <c r="AB294" s="184">
        <f>IF(AB297&lt;&gt;0,IF(AC294&lt;&gt;0,SUM(AC294/AB297),0),0)</f>
        <v>0</v>
      </c>
      <c r="AC294" s="183">
        <f>SUM(P294:AA294)</f>
        <v>0</v>
      </c>
      <c r="AD294" s="44">
        <v>1</v>
      </c>
      <c r="AE294" s="44">
        <v>1</v>
      </c>
      <c r="AF294" s="9"/>
    </row>
    <row r="295" spans="2:32" ht="12.75">
      <c r="B295" s="375" t="s">
        <v>44</v>
      </c>
      <c r="C295" s="375"/>
      <c r="D295" s="376"/>
      <c r="E295" s="376"/>
      <c r="F295" s="376"/>
      <c r="G295" s="376"/>
      <c r="H295" s="376"/>
      <c r="I295" s="376"/>
      <c r="N295" s="370"/>
      <c r="O295" s="22" t="s">
        <v>53</v>
      </c>
      <c r="P295" s="51">
        <v>0</v>
      </c>
      <c r="Q295" s="48">
        <v>0</v>
      </c>
      <c r="R295" s="48">
        <v>0</v>
      </c>
      <c r="S295" s="48">
        <v>0</v>
      </c>
      <c r="T295" s="48">
        <v>0</v>
      </c>
      <c r="U295" s="48">
        <v>0</v>
      </c>
      <c r="V295" s="48">
        <v>0</v>
      </c>
      <c r="W295" s="48">
        <v>0</v>
      </c>
      <c r="X295" s="48">
        <v>0</v>
      </c>
      <c r="Y295" s="48">
        <v>0</v>
      </c>
      <c r="Z295" s="48">
        <v>0</v>
      </c>
      <c r="AA295" s="48">
        <v>0</v>
      </c>
      <c r="AB295" s="20">
        <f>IF(AB297&lt;&gt;0,IF(AC295&lt;&gt;0,SUM(AC295/AB297),0),0)</f>
        <v>0</v>
      </c>
      <c r="AC295" s="21">
        <f>SUM(P295:AA295)</f>
        <v>0</v>
      </c>
      <c r="AD295" s="23" t="s">
        <v>57</v>
      </c>
      <c r="AE295" s="23" t="s">
        <v>50</v>
      </c>
      <c r="AF295" s="9"/>
    </row>
    <row r="296" spans="2:32" ht="12.75">
      <c r="B296" s="24" t="s">
        <v>17</v>
      </c>
      <c r="C296" s="24" t="s">
        <v>11</v>
      </c>
      <c r="D296" s="24" t="s">
        <v>12</v>
      </c>
      <c r="E296" s="24" t="s">
        <v>13</v>
      </c>
      <c r="F296" s="24" t="s">
        <v>14</v>
      </c>
      <c r="G296" s="24" t="s">
        <v>6</v>
      </c>
      <c r="H296" s="24" t="s">
        <v>15</v>
      </c>
      <c r="I296" s="24" t="s">
        <v>16</v>
      </c>
      <c r="L296" s="25"/>
      <c r="M296" s="25"/>
      <c r="N296" s="371"/>
      <c r="O296" s="26" t="s">
        <v>54</v>
      </c>
      <c r="P296" s="51">
        <v>0</v>
      </c>
      <c r="Q296" s="48">
        <v>0</v>
      </c>
      <c r="R296" s="48">
        <v>0</v>
      </c>
      <c r="S296" s="48">
        <v>0</v>
      </c>
      <c r="T296" s="48">
        <v>0</v>
      </c>
      <c r="U296" s="48">
        <v>0</v>
      </c>
      <c r="V296" s="48">
        <v>0</v>
      </c>
      <c r="W296" s="48">
        <v>0</v>
      </c>
      <c r="X296" s="48">
        <v>0</v>
      </c>
      <c r="Y296" s="48">
        <v>0</v>
      </c>
      <c r="Z296" s="48">
        <v>0</v>
      </c>
      <c r="AA296" s="48">
        <v>0</v>
      </c>
      <c r="AB296" s="20">
        <f>IF(AB297&lt;&gt;0,IF(AC296&lt;&gt;0,SUM(AC296/AB297),0),0)</f>
        <v>0</v>
      </c>
      <c r="AC296" s="21">
        <f>SUM(P296:AA296)</f>
        <v>0</v>
      </c>
      <c r="AD296" s="23" t="s">
        <v>56</v>
      </c>
      <c r="AE296" s="23" t="s">
        <v>48</v>
      </c>
      <c r="AF296" s="9"/>
    </row>
    <row r="297" spans="2:31" ht="12.75">
      <c r="B297" s="27" t="s">
        <v>9</v>
      </c>
      <c r="C297" s="28">
        <f>IF(AC298&lt;&gt;0,IF(AC299&lt;&gt;0,SUM(AC299/AC298),0),0)</f>
        <v>0</v>
      </c>
      <c r="D297" s="28">
        <f>IF(AC298&lt;&gt;0,IF(AC300&lt;&gt;0,SUM(AC300/AC298),0),0)</f>
        <v>0</v>
      </c>
      <c r="E297" s="28">
        <f>IF(AC298&lt;&gt;0,IF(AC301&lt;&gt;0,SUM(AC301/AC298),0),0)</f>
        <v>0</v>
      </c>
      <c r="F297" s="28">
        <f>IF(AC298&lt;&gt;0,IF(AC302&lt;&gt;0,SUM(AC302/AC298),0),0)</f>
        <v>0</v>
      </c>
      <c r="G297" s="28">
        <f>IF(AC298&lt;&gt;0,IF(AC303&lt;&gt;0,SUM(AC303/AC298),0),0)</f>
        <v>0</v>
      </c>
      <c r="H297" s="28">
        <f>IF(AC298&lt;&gt;0,IF(AC304&lt;&gt;0,SUM(AC304/AC298),0),0)</f>
        <v>0</v>
      </c>
      <c r="I297" s="28">
        <f>IF(AC298&lt;&gt;0,IF(AC305&lt;&gt;0,SUM(AC305/AC298),0),0)</f>
        <v>0</v>
      </c>
      <c r="N297" s="360" t="s">
        <v>170</v>
      </c>
      <c r="O297" s="361"/>
      <c r="P297" s="173">
        <f aca="true" t="shared" si="103" ref="P297:AA297">IF(SUM(P293:P296)+SUM(P298:P305)&lt;&gt;0,1,0)</f>
        <v>0</v>
      </c>
      <c r="Q297" s="173">
        <f t="shared" si="103"/>
        <v>0</v>
      </c>
      <c r="R297" s="173">
        <f t="shared" si="103"/>
        <v>0</v>
      </c>
      <c r="S297" s="173">
        <f t="shared" si="103"/>
        <v>0</v>
      </c>
      <c r="T297" s="173">
        <f t="shared" si="103"/>
        <v>0</v>
      </c>
      <c r="U297" s="173">
        <f t="shared" si="103"/>
        <v>0</v>
      </c>
      <c r="V297" s="173">
        <f t="shared" si="103"/>
        <v>0</v>
      </c>
      <c r="W297" s="173">
        <f t="shared" si="103"/>
        <v>0</v>
      </c>
      <c r="X297" s="173">
        <f t="shared" si="103"/>
        <v>0</v>
      </c>
      <c r="Y297" s="173">
        <f t="shared" si="103"/>
        <v>0</v>
      </c>
      <c r="Z297" s="173">
        <f t="shared" si="103"/>
        <v>0</v>
      </c>
      <c r="AA297" s="173">
        <f t="shared" si="103"/>
        <v>0</v>
      </c>
      <c r="AB297" s="173">
        <f>SUM(P297:AA297)</f>
        <v>0</v>
      </c>
      <c r="AC297" s="176" t="s">
        <v>39</v>
      </c>
      <c r="AD297" s="23" t="s">
        <v>55</v>
      </c>
      <c r="AE297" s="23" t="s">
        <v>49</v>
      </c>
    </row>
    <row r="298" spans="2:31" ht="12.75">
      <c r="B298" s="29"/>
      <c r="C298" s="30"/>
      <c r="D298" s="30"/>
      <c r="E298" s="30"/>
      <c r="F298" s="30"/>
      <c r="G298" s="30"/>
      <c r="H298" s="30"/>
      <c r="I298" s="31"/>
      <c r="N298" s="362" t="s">
        <v>61</v>
      </c>
      <c r="O298" s="32" t="s">
        <v>66</v>
      </c>
      <c r="P298" s="21">
        <f>SUM(P299:P305)</f>
        <v>0</v>
      </c>
      <c r="Q298" s="21">
        <f aca="true" t="shared" si="104" ref="Q298:AA298">SUM(Q299:Q305)</f>
        <v>0</v>
      </c>
      <c r="R298" s="21">
        <f t="shared" si="104"/>
        <v>0</v>
      </c>
      <c r="S298" s="21">
        <f t="shared" si="104"/>
        <v>0</v>
      </c>
      <c r="T298" s="21">
        <f t="shared" si="104"/>
        <v>0</v>
      </c>
      <c r="U298" s="21">
        <f t="shared" si="104"/>
        <v>0</v>
      </c>
      <c r="V298" s="21">
        <f t="shared" si="104"/>
        <v>0</v>
      </c>
      <c r="W298" s="21">
        <f t="shared" si="104"/>
        <v>0</v>
      </c>
      <c r="X298" s="21">
        <f t="shared" si="104"/>
        <v>0</v>
      </c>
      <c r="Y298" s="21">
        <f t="shared" si="104"/>
        <v>0</v>
      </c>
      <c r="Z298" s="21">
        <f t="shared" si="104"/>
        <v>0</v>
      </c>
      <c r="AA298" s="21">
        <f t="shared" si="104"/>
        <v>0</v>
      </c>
      <c r="AB298" s="20">
        <f>IF(AB297&lt;&gt;0,IF(AC298&lt;&gt;0,SUM(AC298/AB297),0),0)</f>
        <v>0</v>
      </c>
      <c r="AC298" s="21">
        <f>SUM(P298:AA298)</f>
        <v>0</v>
      </c>
      <c r="AD298" s="33"/>
      <c r="AE298" s="23" t="s">
        <v>4</v>
      </c>
    </row>
    <row r="299" spans="2:31" ht="12.75">
      <c r="B299" s="33"/>
      <c r="C299" s="35"/>
      <c r="D299" s="35"/>
      <c r="E299" s="35"/>
      <c r="F299" s="35"/>
      <c r="G299" s="35"/>
      <c r="H299" s="35"/>
      <c r="I299" s="36"/>
      <c r="N299" s="363"/>
      <c r="O299" s="37" t="s">
        <v>11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48">
        <v>0</v>
      </c>
      <c r="V299" s="48">
        <v>0</v>
      </c>
      <c r="W299" s="48">
        <v>0</v>
      </c>
      <c r="X299" s="48">
        <v>0</v>
      </c>
      <c r="Y299" s="48">
        <v>0</v>
      </c>
      <c r="Z299" s="48">
        <v>0</v>
      </c>
      <c r="AA299" s="48">
        <v>0</v>
      </c>
      <c r="AB299" s="20">
        <f>IF(AB297&lt;&gt;0,IF(AC299&lt;&gt;0,SUM(AC299/AB297),0),0)</f>
        <v>0</v>
      </c>
      <c r="AC299" s="21">
        <f aca="true" t="shared" si="105" ref="AC299:AC305">SUM(P299:AA299)</f>
        <v>0</v>
      </c>
      <c r="AD299" s="33"/>
      <c r="AE299" s="23" t="s">
        <v>5</v>
      </c>
    </row>
    <row r="300" spans="2:31" ht="12.75">
      <c r="B300" s="33"/>
      <c r="C300" s="35"/>
      <c r="D300" s="35"/>
      <c r="E300" s="35"/>
      <c r="F300" s="35"/>
      <c r="G300" s="35"/>
      <c r="H300" s="35"/>
      <c r="I300" s="36"/>
      <c r="N300" s="363"/>
      <c r="O300" s="37" t="s">
        <v>12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0</v>
      </c>
      <c r="Z300" s="48">
        <v>0</v>
      </c>
      <c r="AA300" s="48">
        <v>0</v>
      </c>
      <c r="AB300" s="20">
        <f>IF(AB297&lt;&gt;0,IF(AC300&lt;&gt;0,SUM(AC300/AB297),0),0)</f>
        <v>0</v>
      </c>
      <c r="AC300" s="21">
        <f t="shared" si="105"/>
        <v>0</v>
      </c>
      <c r="AD300" s="33"/>
      <c r="AE300" s="23" t="s">
        <v>60</v>
      </c>
    </row>
    <row r="301" spans="2:31" ht="12.75">
      <c r="B301" s="33"/>
      <c r="C301" s="35"/>
      <c r="D301" s="35"/>
      <c r="E301" s="35"/>
      <c r="F301" s="35"/>
      <c r="G301" s="35"/>
      <c r="H301" s="35"/>
      <c r="I301" s="36"/>
      <c r="N301" s="363"/>
      <c r="O301" s="37" t="s">
        <v>13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48">
        <v>0</v>
      </c>
      <c r="V301" s="48">
        <v>0</v>
      </c>
      <c r="W301" s="48">
        <v>0</v>
      </c>
      <c r="X301" s="48">
        <v>0</v>
      </c>
      <c r="Y301" s="48">
        <v>0</v>
      </c>
      <c r="Z301" s="48">
        <v>0</v>
      </c>
      <c r="AA301" s="48">
        <v>0</v>
      </c>
      <c r="AB301" s="20">
        <f>IF(AB297&lt;&gt;0,IF(AC301&lt;&gt;0,SUM(AC301/AB297),0),0)</f>
        <v>0</v>
      </c>
      <c r="AC301" s="21">
        <f t="shared" si="105"/>
        <v>0</v>
      </c>
      <c r="AD301" s="33"/>
      <c r="AE301" s="23" t="s">
        <v>7</v>
      </c>
    </row>
    <row r="302" spans="2:31" ht="12.75">
      <c r="B302" s="33"/>
      <c r="C302" s="35"/>
      <c r="D302" s="35"/>
      <c r="E302" s="35"/>
      <c r="F302" s="35"/>
      <c r="G302" s="35"/>
      <c r="H302" s="35"/>
      <c r="I302" s="36"/>
      <c r="N302" s="363"/>
      <c r="O302" s="37" t="s">
        <v>14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48">
        <v>0</v>
      </c>
      <c r="V302" s="48">
        <v>0</v>
      </c>
      <c r="W302" s="48">
        <v>0</v>
      </c>
      <c r="X302" s="48">
        <v>0</v>
      </c>
      <c r="Y302" s="48">
        <v>0</v>
      </c>
      <c r="Z302" s="48">
        <v>0</v>
      </c>
      <c r="AA302" s="48">
        <v>0</v>
      </c>
      <c r="AB302" s="20">
        <f>IF(AB297&lt;&gt;0,IF(AC302&lt;&gt;0,SUM(AC302/AB297),0),0)</f>
        <v>0</v>
      </c>
      <c r="AC302" s="21">
        <f t="shared" si="105"/>
        <v>0</v>
      </c>
      <c r="AD302" s="33"/>
      <c r="AE302" s="23" t="s">
        <v>51</v>
      </c>
    </row>
    <row r="303" spans="2:31" ht="12.75">
      <c r="B303" s="33"/>
      <c r="C303" s="35"/>
      <c r="D303" s="35"/>
      <c r="E303" s="35"/>
      <c r="F303" s="35"/>
      <c r="G303" s="35"/>
      <c r="H303" s="35"/>
      <c r="I303" s="36"/>
      <c r="N303" s="363"/>
      <c r="O303" s="37" t="s">
        <v>6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48">
        <v>0</v>
      </c>
      <c r="V303" s="48">
        <v>0</v>
      </c>
      <c r="W303" s="48">
        <v>0</v>
      </c>
      <c r="X303" s="48">
        <v>0</v>
      </c>
      <c r="Y303" s="48">
        <v>0</v>
      </c>
      <c r="Z303" s="48">
        <v>0</v>
      </c>
      <c r="AA303" s="48">
        <v>0</v>
      </c>
      <c r="AB303" s="20">
        <f>IF(AB297&lt;&gt;0,IF(AC303&lt;&gt;0,SUM(AC303/AB297),0),0)</f>
        <v>0</v>
      </c>
      <c r="AC303" s="21">
        <f t="shared" si="105"/>
        <v>0</v>
      </c>
      <c r="AD303" s="33"/>
      <c r="AE303" s="36"/>
    </row>
    <row r="304" spans="2:31" ht="12.75">
      <c r="B304" s="33"/>
      <c r="C304" s="35"/>
      <c r="D304" s="35"/>
      <c r="E304" s="35"/>
      <c r="F304" s="35"/>
      <c r="G304" s="35"/>
      <c r="H304" s="35"/>
      <c r="I304" s="36"/>
      <c r="N304" s="363"/>
      <c r="O304" s="37" t="s">
        <v>15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0</v>
      </c>
      <c r="V304" s="48">
        <v>0</v>
      </c>
      <c r="W304" s="48">
        <v>0</v>
      </c>
      <c r="X304" s="48">
        <v>0</v>
      </c>
      <c r="Y304" s="48">
        <v>0</v>
      </c>
      <c r="Z304" s="48">
        <v>0</v>
      </c>
      <c r="AA304" s="48">
        <v>0</v>
      </c>
      <c r="AB304" s="20">
        <f>IF(AB297&lt;&gt;0,IF(AC304&lt;&gt;0,SUM(AC304/AB297),0),0)</f>
        <v>0</v>
      </c>
      <c r="AC304" s="21">
        <f t="shared" si="105"/>
        <v>0</v>
      </c>
      <c r="AD304" s="365" t="s">
        <v>69</v>
      </c>
      <c r="AE304" s="365"/>
    </row>
    <row r="305" spans="2:31" ht="12.75">
      <c r="B305" s="38"/>
      <c r="C305" s="39"/>
      <c r="D305" s="39"/>
      <c r="E305" s="39"/>
      <c r="F305" s="39"/>
      <c r="G305" s="39"/>
      <c r="H305" s="39"/>
      <c r="I305" s="40"/>
      <c r="N305" s="364"/>
      <c r="O305" s="41" t="s">
        <v>16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48">
        <v>0</v>
      </c>
      <c r="V305" s="48">
        <v>0</v>
      </c>
      <c r="W305" s="48">
        <v>0</v>
      </c>
      <c r="X305" s="48">
        <v>0</v>
      </c>
      <c r="Y305" s="48">
        <v>0</v>
      </c>
      <c r="Z305" s="48">
        <v>0</v>
      </c>
      <c r="AA305" s="48">
        <v>0</v>
      </c>
      <c r="AB305" s="20">
        <f>IF(AB297&lt;&gt;0,IF(AC305&lt;&gt;0,SUM(AC305/AB297),0),0)</f>
        <v>0</v>
      </c>
      <c r="AC305" s="21">
        <f t="shared" si="105"/>
        <v>0</v>
      </c>
      <c r="AD305" s="42" t="str">
        <f>IF(AD294=1,AD295,IF(AD294=2,AD296,IF(AD294=3,AD297)))</f>
        <v>$ Value</v>
      </c>
      <c r="AE305" s="43" t="str">
        <f>IF(AE294=1,AE295,IF(AE294=2,AE296,IF(AE294=3,AE297,IF(AE294=4,AE298,IF(AE294=5,AE299,IF(AE294=6,AE300,IF(AE294=7,AE301,IF(AE294=8,AE302))))))))</f>
        <v>Complex Values</v>
      </c>
    </row>
    <row r="306" spans="16:29" ht="15" customHeight="1">
      <c r="P306" s="8">
        <f aca="true" t="shared" si="106" ref="P306:AA306">P$6</f>
        <v>37987</v>
      </c>
      <c r="Q306" s="8">
        <f t="shared" si="106"/>
        <v>38018</v>
      </c>
      <c r="R306" s="8">
        <f t="shared" si="106"/>
        <v>38047</v>
      </c>
      <c r="S306" s="8">
        <f t="shared" si="106"/>
        <v>38078</v>
      </c>
      <c r="T306" s="8">
        <f t="shared" si="106"/>
        <v>38108</v>
      </c>
      <c r="U306" s="8">
        <f t="shared" si="106"/>
        <v>38139</v>
      </c>
      <c r="V306" s="8">
        <f t="shared" si="106"/>
        <v>38169</v>
      </c>
      <c r="W306" s="8">
        <f t="shared" si="106"/>
        <v>38200</v>
      </c>
      <c r="X306" s="8">
        <f t="shared" si="106"/>
        <v>38231</v>
      </c>
      <c r="Y306" s="8">
        <f t="shared" si="106"/>
        <v>38261</v>
      </c>
      <c r="Z306" s="8">
        <f t="shared" si="106"/>
        <v>38292</v>
      </c>
      <c r="AA306" s="8">
        <f t="shared" si="106"/>
        <v>38322</v>
      </c>
      <c r="AB306" s="8"/>
      <c r="AC306" s="8"/>
    </row>
    <row r="307" spans="1:32" ht="18" customHeight="1">
      <c r="A307" s="45"/>
      <c r="B307" s="11" t="s">
        <v>68</v>
      </c>
      <c r="C307" s="377" t="str">
        <f>LEFT(Default!B69,25)</f>
        <v>MISCELLANEOUS BALANCES</v>
      </c>
      <c r="D307" s="378"/>
      <c r="E307" s="379"/>
      <c r="F307" s="12" t="s">
        <v>0</v>
      </c>
      <c r="G307" s="380">
        <f>IF(AE309=1,SUM(AC313),IF(AE309=2,SUM(AC314),IF(AE309=3,SUM(AC315),IF(AE309=4,SUM(AC316),IF(AE309=5,SUM(AC317),IF(AE309=6,SUM(AC318),IF(AE309=7,SUM(AC319),SUM(AC320))))))))</f>
        <v>0</v>
      </c>
      <c r="H307" s="381"/>
      <c r="I307" s="13"/>
      <c r="N307" s="382" t="s">
        <v>169</v>
      </c>
      <c r="O307" s="383"/>
      <c r="P307" s="175">
        <f>SUM(AB308)</f>
        <v>0</v>
      </c>
      <c r="Q307" s="175">
        <f>SUM(AB308)</f>
        <v>0</v>
      </c>
      <c r="R307" s="175">
        <f>SUM(AB308)</f>
        <v>0</v>
      </c>
      <c r="S307" s="175">
        <f>SUM(AB308)</f>
        <v>0</v>
      </c>
      <c r="T307" s="175">
        <f>SUM(AB308)</f>
        <v>0</v>
      </c>
      <c r="U307" s="175">
        <f>SUM(AB308)</f>
        <v>0</v>
      </c>
      <c r="V307" s="175">
        <f>SUM(AB308)</f>
        <v>0</v>
      </c>
      <c r="W307" s="175">
        <f>SUM(AB308)</f>
        <v>0</v>
      </c>
      <c r="X307" s="175">
        <f>SUM(AB308)</f>
        <v>0</v>
      </c>
      <c r="Y307" s="175">
        <f>SUM(AB308)</f>
        <v>0</v>
      </c>
      <c r="Z307" s="175">
        <f>SUM(AB308)</f>
        <v>0</v>
      </c>
      <c r="AA307" s="175">
        <f>SUM(AB308)</f>
        <v>0</v>
      </c>
      <c r="AB307" s="46" t="str">
        <f>AB$7</f>
        <v>AVERAGE</v>
      </c>
      <c r="AC307" s="46" t="str">
        <f>AC$7</f>
        <v>TOTALS</v>
      </c>
      <c r="AF307" s="9"/>
    </row>
    <row r="308" spans="2:32" ht="15" customHeight="1">
      <c r="B308" s="16" t="s">
        <v>10</v>
      </c>
      <c r="C308" s="17"/>
      <c r="D308" s="366">
        <f>Default!C70</f>
        <v>0</v>
      </c>
      <c r="E308" s="367"/>
      <c r="F308" s="367"/>
      <c r="G308" s="367"/>
      <c r="H308" s="367"/>
      <c r="I308" s="368"/>
      <c r="N308" s="369" t="s">
        <v>62</v>
      </c>
      <c r="O308" s="18" t="s">
        <v>63</v>
      </c>
      <c r="P308" s="14">
        <f>IF(P309=0,0,IF($AD309=1,SUM(P309),IF(P311=0,0,IF($AD309=2,SUM((P309/P311)*100),IF(P310=0,0,IF($AD309=3,SUM((P309/P310)*100),0))))))</f>
        <v>0</v>
      </c>
      <c r="Q308" s="19">
        <f aca="true" t="shared" si="107" ref="Q308:AA308">IF(Q309=0,0,IF($AD309=1,SUM(Q309),IF(Q311=0,0,IF($AD309=2,SUM((Q309/Q311)*100),IF(Q310=0,0,IF($AD309=3,SUM((Q309/Q310)*100),0))))))</f>
        <v>0</v>
      </c>
      <c r="R308" s="19">
        <f t="shared" si="107"/>
        <v>0</v>
      </c>
      <c r="S308" s="19">
        <f t="shared" si="107"/>
        <v>0</v>
      </c>
      <c r="T308" s="19">
        <f t="shared" si="107"/>
        <v>0</v>
      </c>
      <c r="U308" s="19">
        <f t="shared" si="107"/>
        <v>0</v>
      </c>
      <c r="V308" s="19">
        <f t="shared" si="107"/>
        <v>0</v>
      </c>
      <c r="W308" s="19">
        <f t="shared" si="107"/>
        <v>0</v>
      </c>
      <c r="X308" s="19">
        <f t="shared" si="107"/>
        <v>0</v>
      </c>
      <c r="Y308" s="19">
        <f t="shared" si="107"/>
        <v>0</v>
      </c>
      <c r="Z308" s="19">
        <f t="shared" si="107"/>
        <v>0</v>
      </c>
      <c r="AA308" s="19">
        <f t="shared" si="107"/>
        <v>0</v>
      </c>
      <c r="AB308" s="19">
        <f>IF(AB312&lt;&gt;0,IF(AC308&lt;&gt;0,SUM(AC308/AB312),0),0)</f>
        <v>0</v>
      </c>
      <c r="AC308" s="183">
        <f>SUM(P308:AA308)</f>
        <v>0</v>
      </c>
      <c r="AD308" s="372" t="s">
        <v>47</v>
      </c>
      <c r="AE308" s="372"/>
      <c r="AF308" s="9"/>
    </row>
    <row r="309" spans="2:32" ht="18" customHeight="1">
      <c r="B309" s="373"/>
      <c r="C309" s="374"/>
      <c r="D309" s="366">
        <f>Default!C71</f>
        <v>0</v>
      </c>
      <c r="E309" s="367"/>
      <c r="F309" s="367"/>
      <c r="G309" s="367"/>
      <c r="H309" s="367"/>
      <c r="I309" s="368"/>
      <c r="N309" s="370"/>
      <c r="O309" s="22" t="s">
        <v>52</v>
      </c>
      <c r="P309" s="49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  <c r="Z309" s="50">
        <v>0</v>
      </c>
      <c r="AA309" s="50">
        <v>0</v>
      </c>
      <c r="AB309" s="184">
        <f>IF(AB312&lt;&gt;0,IF(AC309&lt;&gt;0,SUM(AC309/AB312),0),0)</f>
        <v>0</v>
      </c>
      <c r="AC309" s="183">
        <f>SUM(P309:AA309)</f>
        <v>0</v>
      </c>
      <c r="AD309" s="44">
        <v>1</v>
      </c>
      <c r="AE309" s="44">
        <v>1</v>
      </c>
      <c r="AF309" s="9"/>
    </row>
    <row r="310" spans="2:32" ht="12.75">
      <c r="B310" s="375" t="s">
        <v>44</v>
      </c>
      <c r="C310" s="375"/>
      <c r="D310" s="376"/>
      <c r="E310" s="376"/>
      <c r="F310" s="376"/>
      <c r="G310" s="376"/>
      <c r="H310" s="376"/>
      <c r="I310" s="376"/>
      <c r="N310" s="370"/>
      <c r="O310" s="22" t="s">
        <v>53</v>
      </c>
      <c r="P310" s="51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48">
        <v>0</v>
      </c>
      <c r="W310" s="48">
        <v>0</v>
      </c>
      <c r="X310" s="48">
        <v>0</v>
      </c>
      <c r="Y310" s="48">
        <v>0</v>
      </c>
      <c r="Z310" s="48">
        <v>0</v>
      </c>
      <c r="AA310" s="48">
        <v>0</v>
      </c>
      <c r="AB310" s="20">
        <f>IF(AB312&lt;&gt;0,IF(AC310&lt;&gt;0,SUM(AC310/AB312),0),0)</f>
        <v>0</v>
      </c>
      <c r="AC310" s="21">
        <f>SUM(P310:AA310)</f>
        <v>0</v>
      </c>
      <c r="AD310" s="23" t="s">
        <v>57</v>
      </c>
      <c r="AE310" s="23" t="s">
        <v>50</v>
      </c>
      <c r="AF310" s="9"/>
    </row>
    <row r="311" spans="2:32" ht="12.75">
      <c r="B311" s="24" t="s">
        <v>17</v>
      </c>
      <c r="C311" s="24" t="s">
        <v>11</v>
      </c>
      <c r="D311" s="24" t="s">
        <v>12</v>
      </c>
      <c r="E311" s="24" t="s">
        <v>13</v>
      </c>
      <c r="F311" s="24" t="s">
        <v>14</v>
      </c>
      <c r="G311" s="24" t="s">
        <v>6</v>
      </c>
      <c r="H311" s="24" t="s">
        <v>15</v>
      </c>
      <c r="I311" s="24" t="s">
        <v>16</v>
      </c>
      <c r="L311" s="25"/>
      <c r="M311" s="25"/>
      <c r="N311" s="371"/>
      <c r="O311" s="26" t="s">
        <v>54</v>
      </c>
      <c r="P311" s="51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48">
        <v>0</v>
      </c>
      <c r="W311" s="48">
        <v>0</v>
      </c>
      <c r="X311" s="48">
        <v>0</v>
      </c>
      <c r="Y311" s="48">
        <v>0</v>
      </c>
      <c r="Z311" s="48">
        <v>0</v>
      </c>
      <c r="AA311" s="48">
        <v>0</v>
      </c>
      <c r="AB311" s="20">
        <f>IF(AB312&lt;&gt;0,IF(AC311&lt;&gt;0,SUM(AC311/AB312),0),0)</f>
        <v>0</v>
      </c>
      <c r="AC311" s="21">
        <f>SUM(P311:AA311)</f>
        <v>0</v>
      </c>
      <c r="AD311" s="23" t="s">
        <v>56</v>
      </c>
      <c r="AE311" s="23" t="s">
        <v>48</v>
      </c>
      <c r="AF311" s="9"/>
    </row>
    <row r="312" spans="2:31" ht="12.75">
      <c r="B312" s="27" t="s">
        <v>9</v>
      </c>
      <c r="C312" s="28">
        <f>IF(AC313&lt;&gt;0,IF(AC314&lt;&gt;0,SUM(AC314/AC313),0),0)</f>
        <v>0</v>
      </c>
      <c r="D312" s="28">
        <f>IF(AC313&lt;&gt;0,IF(AC315&lt;&gt;0,SUM(AC315/AC313),0),0)</f>
        <v>0</v>
      </c>
      <c r="E312" s="28">
        <f>IF(AC313&lt;&gt;0,IF(AC316&lt;&gt;0,SUM(AC316/AC313),0),0)</f>
        <v>0</v>
      </c>
      <c r="F312" s="28">
        <f>IF(AC313&lt;&gt;0,IF(AC317&lt;&gt;0,SUM(AC317/AC313),0),0)</f>
        <v>0</v>
      </c>
      <c r="G312" s="28">
        <f>IF(AC313&lt;&gt;0,IF(AC318&lt;&gt;0,SUM(AC318/AC313),0),0)</f>
        <v>0</v>
      </c>
      <c r="H312" s="28">
        <f>IF(AC313&lt;&gt;0,IF(AC319&lt;&gt;0,SUM(AC319/AC313),0),0)</f>
        <v>0</v>
      </c>
      <c r="I312" s="28">
        <f>IF(AC313&lt;&gt;0,IF(AC320&lt;&gt;0,SUM(AC320/AC313),0),0)</f>
        <v>0</v>
      </c>
      <c r="N312" s="360" t="s">
        <v>170</v>
      </c>
      <c r="O312" s="361"/>
      <c r="P312" s="173">
        <f aca="true" t="shared" si="108" ref="P312:AA312">IF(SUM(P308:P311)+SUM(P313:P320)&lt;&gt;0,1,0)</f>
        <v>0</v>
      </c>
      <c r="Q312" s="173">
        <f t="shared" si="108"/>
        <v>0</v>
      </c>
      <c r="R312" s="173">
        <f t="shared" si="108"/>
        <v>0</v>
      </c>
      <c r="S312" s="173">
        <f t="shared" si="108"/>
        <v>0</v>
      </c>
      <c r="T312" s="173">
        <f t="shared" si="108"/>
        <v>0</v>
      </c>
      <c r="U312" s="173">
        <f t="shared" si="108"/>
        <v>0</v>
      </c>
      <c r="V312" s="173">
        <f t="shared" si="108"/>
        <v>0</v>
      </c>
      <c r="W312" s="173">
        <f t="shared" si="108"/>
        <v>0</v>
      </c>
      <c r="X312" s="173">
        <f t="shared" si="108"/>
        <v>0</v>
      </c>
      <c r="Y312" s="173">
        <f t="shared" si="108"/>
        <v>0</v>
      </c>
      <c r="Z312" s="173">
        <f t="shared" si="108"/>
        <v>0</v>
      </c>
      <c r="AA312" s="173">
        <f t="shared" si="108"/>
        <v>0</v>
      </c>
      <c r="AB312" s="173">
        <f>SUM(P312:AA312)</f>
        <v>0</v>
      </c>
      <c r="AC312" s="176" t="s">
        <v>39</v>
      </c>
      <c r="AD312" s="23" t="s">
        <v>55</v>
      </c>
      <c r="AE312" s="23" t="s">
        <v>49</v>
      </c>
    </row>
    <row r="313" spans="2:31" ht="12.75">
      <c r="B313" s="29"/>
      <c r="C313" s="30"/>
      <c r="D313" s="30"/>
      <c r="E313" s="30"/>
      <c r="F313" s="30"/>
      <c r="G313" s="30"/>
      <c r="H313" s="30"/>
      <c r="I313" s="31"/>
      <c r="N313" s="362" t="s">
        <v>61</v>
      </c>
      <c r="O313" s="32" t="s">
        <v>66</v>
      </c>
      <c r="P313" s="21">
        <f>SUM(P314:P320)</f>
        <v>0</v>
      </c>
      <c r="Q313" s="21">
        <f aca="true" t="shared" si="109" ref="Q313:AA313">SUM(Q314:Q320)</f>
        <v>0</v>
      </c>
      <c r="R313" s="21">
        <f t="shared" si="109"/>
        <v>0</v>
      </c>
      <c r="S313" s="21">
        <f t="shared" si="109"/>
        <v>0</v>
      </c>
      <c r="T313" s="21">
        <f t="shared" si="109"/>
        <v>0</v>
      </c>
      <c r="U313" s="21">
        <f t="shared" si="109"/>
        <v>0</v>
      </c>
      <c r="V313" s="21">
        <f t="shared" si="109"/>
        <v>0</v>
      </c>
      <c r="W313" s="21">
        <f t="shared" si="109"/>
        <v>0</v>
      </c>
      <c r="X313" s="21">
        <f t="shared" si="109"/>
        <v>0</v>
      </c>
      <c r="Y313" s="21">
        <f t="shared" si="109"/>
        <v>0</v>
      </c>
      <c r="Z313" s="21">
        <f t="shared" si="109"/>
        <v>0</v>
      </c>
      <c r="AA313" s="21">
        <f t="shared" si="109"/>
        <v>0</v>
      </c>
      <c r="AB313" s="20">
        <f>IF(AB312&lt;&gt;0,IF(AC313&lt;&gt;0,SUM(AC313/AB312),0),0)</f>
        <v>0</v>
      </c>
      <c r="AC313" s="21">
        <f>SUM(P313:AA313)</f>
        <v>0</v>
      </c>
      <c r="AD313" s="33"/>
      <c r="AE313" s="23" t="s">
        <v>4</v>
      </c>
    </row>
    <row r="314" spans="2:31" ht="12.75">
      <c r="B314" s="33"/>
      <c r="C314" s="35"/>
      <c r="D314" s="35"/>
      <c r="E314" s="35"/>
      <c r="F314" s="35"/>
      <c r="G314" s="35"/>
      <c r="H314" s="35"/>
      <c r="I314" s="36"/>
      <c r="N314" s="363"/>
      <c r="O314" s="37" t="s">
        <v>11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48">
        <v>0</v>
      </c>
      <c r="W314" s="48">
        <v>0</v>
      </c>
      <c r="X314" s="48">
        <v>0</v>
      </c>
      <c r="Y314" s="48">
        <v>0</v>
      </c>
      <c r="Z314" s="48">
        <v>0</v>
      </c>
      <c r="AA314" s="48">
        <v>0</v>
      </c>
      <c r="AB314" s="20">
        <f>IF(AB312&lt;&gt;0,IF(AC314&lt;&gt;0,SUM(AC314/AB312),0),0)</f>
        <v>0</v>
      </c>
      <c r="AC314" s="21">
        <f aca="true" t="shared" si="110" ref="AC314:AC320">SUM(P314:AA314)</f>
        <v>0</v>
      </c>
      <c r="AD314" s="33"/>
      <c r="AE314" s="23" t="s">
        <v>5</v>
      </c>
    </row>
    <row r="315" spans="2:31" ht="12.75">
      <c r="B315" s="33"/>
      <c r="C315" s="35"/>
      <c r="D315" s="35"/>
      <c r="E315" s="35"/>
      <c r="F315" s="35"/>
      <c r="G315" s="35"/>
      <c r="H315" s="35"/>
      <c r="I315" s="36"/>
      <c r="N315" s="363"/>
      <c r="O315" s="37" t="s">
        <v>12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0</v>
      </c>
      <c r="W315" s="48">
        <v>0</v>
      </c>
      <c r="X315" s="48">
        <v>0</v>
      </c>
      <c r="Y315" s="48">
        <v>0</v>
      </c>
      <c r="Z315" s="48">
        <v>0</v>
      </c>
      <c r="AA315" s="48">
        <v>0</v>
      </c>
      <c r="AB315" s="20">
        <f>IF(AB312&lt;&gt;0,IF(AC315&lt;&gt;0,SUM(AC315/AB312),0),0)</f>
        <v>0</v>
      </c>
      <c r="AC315" s="21">
        <f t="shared" si="110"/>
        <v>0</v>
      </c>
      <c r="AD315" s="33"/>
      <c r="AE315" s="23" t="s">
        <v>60</v>
      </c>
    </row>
    <row r="316" spans="2:31" ht="12.75">
      <c r="B316" s="33"/>
      <c r="C316" s="35"/>
      <c r="D316" s="35"/>
      <c r="E316" s="35"/>
      <c r="F316" s="35"/>
      <c r="G316" s="35"/>
      <c r="H316" s="35"/>
      <c r="I316" s="36"/>
      <c r="N316" s="363"/>
      <c r="O316" s="37" t="s">
        <v>13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48">
        <v>0</v>
      </c>
      <c r="W316" s="48">
        <v>0</v>
      </c>
      <c r="X316" s="48">
        <v>0</v>
      </c>
      <c r="Y316" s="48">
        <v>0</v>
      </c>
      <c r="Z316" s="48">
        <v>0</v>
      </c>
      <c r="AA316" s="48">
        <v>0</v>
      </c>
      <c r="AB316" s="20">
        <f>IF(AB312&lt;&gt;0,IF(AC316&lt;&gt;0,SUM(AC316/AB312),0),0)</f>
        <v>0</v>
      </c>
      <c r="AC316" s="21">
        <f t="shared" si="110"/>
        <v>0</v>
      </c>
      <c r="AD316" s="33"/>
      <c r="AE316" s="23" t="s">
        <v>7</v>
      </c>
    </row>
    <row r="317" spans="2:31" ht="12.75">
      <c r="B317" s="33"/>
      <c r="C317" s="35"/>
      <c r="D317" s="35"/>
      <c r="E317" s="35"/>
      <c r="F317" s="35"/>
      <c r="G317" s="35"/>
      <c r="H317" s="35"/>
      <c r="I317" s="36"/>
      <c r="N317" s="363"/>
      <c r="O317" s="37" t="s">
        <v>14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8">
        <v>0</v>
      </c>
      <c r="V317" s="48">
        <v>0</v>
      </c>
      <c r="W317" s="48">
        <v>0</v>
      </c>
      <c r="X317" s="48">
        <v>0</v>
      </c>
      <c r="Y317" s="48">
        <v>0</v>
      </c>
      <c r="Z317" s="48">
        <v>0</v>
      </c>
      <c r="AA317" s="48">
        <v>0</v>
      </c>
      <c r="AB317" s="20">
        <f>IF(AB312&lt;&gt;0,IF(AC317&lt;&gt;0,SUM(AC317/AB312),0),0)</f>
        <v>0</v>
      </c>
      <c r="AC317" s="21">
        <f t="shared" si="110"/>
        <v>0</v>
      </c>
      <c r="AD317" s="33"/>
      <c r="AE317" s="23" t="s">
        <v>51</v>
      </c>
    </row>
    <row r="318" spans="2:31" ht="12.75">
      <c r="B318" s="33"/>
      <c r="C318" s="35"/>
      <c r="D318" s="35"/>
      <c r="E318" s="35"/>
      <c r="F318" s="35"/>
      <c r="G318" s="35"/>
      <c r="H318" s="35"/>
      <c r="I318" s="36"/>
      <c r="N318" s="363"/>
      <c r="O318" s="37" t="s">
        <v>6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20">
        <f>IF(AB312&lt;&gt;0,IF(AC318&lt;&gt;0,SUM(AC318/AB312),0),0)</f>
        <v>0</v>
      </c>
      <c r="AC318" s="21">
        <f t="shared" si="110"/>
        <v>0</v>
      </c>
      <c r="AD318" s="33"/>
      <c r="AE318" s="36"/>
    </row>
    <row r="319" spans="2:31" ht="12.75">
      <c r="B319" s="33"/>
      <c r="C319" s="35"/>
      <c r="D319" s="35"/>
      <c r="E319" s="35"/>
      <c r="F319" s="35"/>
      <c r="G319" s="35"/>
      <c r="H319" s="35"/>
      <c r="I319" s="36"/>
      <c r="N319" s="363"/>
      <c r="O319" s="37" t="s">
        <v>15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  <c r="V319" s="48">
        <v>0</v>
      </c>
      <c r="W319" s="48">
        <v>0</v>
      </c>
      <c r="X319" s="48">
        <v>0</v>
      </c>
      <c r="Y319" s="48">
        <v>0</v>
      </c>
      <c r="Z319" s="48">
        <v>0</v>
      </c>
      <c r="AA319" s="48">
        <v>0</v>
      </c>
      <c r="AB319" s="20">
        <f>IF(AB312&lt;&gt;0,IF(AC319&lt;&gt;0,SUM(AC319/AB312),0),0)</f>
        <v>0</v>
      </c>
      <c r="AC319" s="21">
        <f t="shared" si="110"/>
        <v>0</v>
      </c>
      <c r="AD319" s="365" t="s">
        <v>69</v>
      </c>
      <c r="AE319" s="365"/>
    </row>
    <row r="320" spans="2:31" ht="12.75">
      <c r="B320" s="38"/>
      <c r="C320" s="39"/>
      <c r="D320" s="39"/>
      <c r="E320" s="39"/>
      <c r="F320" s="39"/>
      <c r="G320" s="39"/>
      <c r="H320" s="39"/>
      <c r="I320" s="40"/>
      <c r="N320" s="364"/>
      <c r="O320" s="41" t="s">
        <v>16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0</v>
      </c>
      <c r="V320" s="48">
        <v>0</v>
      </c>
      <c r="W320" s="48">
        <v>0</v>
      </c>
      <c r="X320" s="48">
        <v>0</v>
      </c>
      <c r="Y320" s="48">
        <v>0</v>
      </c>
      <c r="Z320" s="48">
        <v>0</v>
      </c>
      <c r="AA320" s="48">
        <v>0</v>
      </c>
      <c r="AB320" s="20">
        <f>IF(AB312&lt;&gt;0,IF(AC320&lt;&gt;0,SUM(AC320/AB312),0),0)</f>
        <v>0</v>
      </c>
      <c r="AC320" s="21">
        <f t="shared" si="110"/>
        <v>0</v>
      </c>
      <c r="AD320" s="42" t="str">
        <f>IF(AD309=1,AD310,IF(AD309=2,AD311,IF(AD309=3,AD312)))</f>
        <v>$ Value</v>
      </c>
      <c r="AE320" s="43" t="str">
        <f>IF(AE309=1,AE310,IF(AE309=2,AE311,IF(AE309=3,AE312,IF(AE309=4,AE313,IF(AE309=5,AE314,IF(AE309=6,AE315,IF(AE309=7,AE316,IF(AE309=8,AE317))))))))</f>
        <v>Complex Values</v>
      </c>
    </row>
  </sheetData>
  <sheetProtection password="CDDA" sheet="1" objects="1" scenarios="1"/>
  <mergeCells count="277">
    <mergeCell ref="AG48:AU48"/>
    <mergeCell ref="AG45:AI45"/>
    <mergeCell ref="AG41:AI41"/>
    <mergeCell ref="AG42:AI42"/>
    <mergeCell ref="AG43:AI43"/>
    <mergeCell ref="AG44:AI44"/>
    <mergeCell ref="AG37:AI37"/>
    <mergeCell ref="AG38:AI38"/>
    <mergeCell ref="AG39:AI39"/>
    <mergeCell ref="AG40:AI40"/>
    <mergeCell ref="AG33:AI33"/>
    <mergeCell ref="AG34:AI34"/>
    <mergeCell ref="AG35:AI35"/>
    <mergeCell ref="AG36:AI36"/>
    <mergeCell ref="AG29:AI29"/>
    <mergeCell ref="AG30:AI30"/>
    <mergeCell ref="AG31:AI31"/>
    <mergeCell ref="AG32:AI32"/>
    <mergeCell ref="AG25:AI25"/>
    <mergeCell ref="AG26:AI26"/>
    <mergeCell ref="AG27:AI27"/>
    <mergeCell ref="AG28:AI28"/>
    <mergeCell ref="N312:O312"/>
    <mergeCell ref="N313:N320"/>
    <mergeCell ref="AD319:AE319"/>
    <mergeCell ref="D308:I308"/>
    <mergeCell ref="N308:N311"/>
    <mergeCell ref="AD308:AE308"/>
    <mergeCell ref="B310:I310"/>
    <mergeCell ref="B309:C309"/>
    <mergeCell ref="D309:I309"/>
    <mergeCell ref="AH1:AI1"/>
    <mergeCell ref="C307:E307"/>
    <mergeCell ref="G307:H307"/>
    <mergeCell ref="N307:O307"/>
    <mergeCell ref="AG5:AU5"/>
    <mergeCell ref="AG14:AU14"/>
    <mergeCell ref="C7:E7"/>
    <mergeCell ref="G7:H7"/>
    <mergeCell ref="AD8:AE8"/>
    <mergeCell ref="N7:O7"/>
    <mergeCell ref="D23:I23"/>
    <mergeCell ref="D24:I24"/>
    <mergeCell ref="B25:I25"/>
    <mergeCell ref="B24:C24"/>
    <mergeCell ref="AD19:AE19"/>
    <mergeCell ref="D8:I8"/>
    <mergeCell ref="B10:I10"/>
    <mergeCell ref="D9:I9"/>
    <mergeCell ref="B9:C9"/>
    <mergeCell ref="C37:E37"/>
    <mergeCell ref="G37:H37"/>
    <mergeCell ref="N37:O37"/>
    <mergeCell ref="N38:N41"/>
    <mergeCell ref="D38:I38"/>
    <mergeCell ref="D39:I39"/>
    <mergeCell ref="B40:I40"/>
    <mergeCell ref="C22:E22"/>
    <mergeCell ref="G22:H22"/>
    <mergeCell ref="N22:O22"/>
    <mergeCell ref="N8:N11"/>
    <mergeCell ref="N13:N20"/>
    <mergeCell ref="N12:O12"/>
    <mergeCell ref="AD23:AE23"/>
    <mergeCell ref="N27:O27"/>
    <mergeCell ref="N28:N35"/>
    <mergeCell ref="AD34:AE34"/>
    <mergeCell ref="N23:N26"/>
    <mergeCell ref="AD38:AE38"/>
    <mergeCell ref="B39:C39"/>
    <mergeCell ref="N42:O42"/>
    <mergeCell ref="N43:N50"/>
    <mergeCell ref="AD49:AE49"/>
    <mergeCell ref="C52:E52"/>
    <mergeCell ref="G52:H52"/>
    <mergeCell ref="N52:O52"/>
    <mergeCell ref="D53:I53"/>
    <mergeCell ref="N53:N56"/>
    <mergeCell ref="AD53:AE53"/>
    <mergeCell ref="B54:C54"/>
    <mergeCell ref="D54:I54"/>
    <mergeCell ref="B55:I55"/>
    <mergeCell ref="N57:O57"/>
    <mergeCell ref="N58:N65"/>
    <mergeCell ref="AD64:AE64"/>
    <mergeCell ref="C67:E67"/>
    <mergeCell ref="G67:H67"/>
    <mergeCell ref="N67:O67"/>
    <mergeCell ref="D68:I68"/>
    <mergeCell ref="N68:N71"/>
    <mergeCell ref="AD68:AE68"/>
    <mergeCell ref="B69:C69"/>
    <mergeCell ref="D69:I69"/>
    <mergeCell ref="B70:I70"/>
    <mergeCell ref="N72:O72"/>
    <mergeCell ref="N73:N80"/>
    <mergeCell ref="AD79:AE79"/>
    <mergeCell ref="C82:E82"/>
    <mergeCell ref="G82:H82"/>
    <mergeCell ref="N82:O82"/>
    <mergeCell ref="D83:I83"/>
    <mergeCell ref="N83:N86"/>
    <mergeCell ref="AD83:AE83"/>
    <mergeCell ref="B84:C84"/>
    <mergeCell ref="D84:I84"/>
    <mergeCell ref="B85:I85"/>
    <mergeCell ref="N87:O87"/>
    <mergeCell ref="N88:N95"/>
    <mergeCell ref="AD94:AE94"/>
    <mergeCell ref="C97:E97"/>
    <mergeCell ref="G97:H97"/>
    <mergeCell ref="N97:O97"/>
    <mergeCell ref="D98:I98"/>
    <mergeCell ref="N98:N101"/>
    <mergeCell ref="AD98:AE98"/>
    <mergeCell ref="B99:C99"/>
    <mergeCell ref="D99:I99"/>
    <mergeCell ref="B100:I100"/>
    <mergeCell ref="N102:O102"/>
    <mergeCell ref="N103:N110"/>
    <mergeCell ref="AD109:AE109"/>
    <mergeCell ref="C112:E112"/>
    <mergeCell ref="G112:H112"/>
    <mergeCell ref="N112:O112"/>
    <mergeCell ref="D113:I113"/>
    <mergeCell ref="N113:N116"/>
    <mergeCell ref="AD113:AE113"/>
    <mergeCell ref="B114:C114"/>
    <mergeCell ref="D114:I114"/>
    <mergeCell ref="B115:I115"/>
    <mergeCell ref="N117:O117"/>
    <mergeCell ref="N118:N125"/>
    <mergeCell ref="AD124:AE124"/>
    <mergeCell ref="C127:E127"/>
    <mergeCell ref="G127:H127"/>
    <mergeCell ref="N127:O127"/>
    <mergeCell ref="D128:I128"/>
    <mergeCell ref="N128:N131"/>
    <mergeCell ref="AD128:AE128"/>
    <mergeCell ref="B129:C129"/>
    <mergeCell ref="D129:I129"/>
    <mergeCell ref="B130:I130"/>
    <mergeCell ref="N132:O132"/>
    <mergeCell ref="N133:N140"/>
    <mergeCell ref="AD139:AE139"/>
    <mergeCell ref="C142:E142"/>
    <mergeCell ref="G142:H142"/>
    <mergeCell ref="N142:O142"/>
    <mergeCell ref="D143:I143"/>
    <mergeCell ref="N143:N146"/>
    <mergeCell ref="AD143:AE143"/>
    <mergeCell ref="B144:C144"/>
    <mergeCell ref="D144:I144"/>
    <mergeCell ref="B145:I145"/>
    <mergeCell ref="N147:O147"/>
    <mergeCell ref="N148:N155"/>
    <mergeCell ref="AD154:AE154"/>
    <mergeCell ref="C157:E157"/>
    <mergeCell ref="G157:H157"/>
    <mergeCell ref="N157:O157"/>
    <mergeCell ref="D158:I158"/>
    <mergeCell ref="N158:N161"/>
    <mergeCell ref="AD158:AE158"/>
    <mergeCell ref="B159:C159"/>
    <mergeCell ref="D159:I159"/>
    <mergeCell ref="B160:I160"/>
    <mergeCell ref="N162:O162"/>
    <mergeCell ref="N163:N170"/>
    <mergeCell ref="AD169:AE169"/>
    <mergeCell ref="C172:E172"/>
    <mergeCell ref="G172:H172"/>
    <mergeCell ref="N172:O172"/>
    <mergeCell ref="D173:I173"/>
    <mergeCell ref="N173:N176"/>
    <mergeCell ref="AD173:AE173"/>
    <mergeCell ref="B174:C174"/>
    <mergeCell ref="D174:I174"/>
    <mergeCell ref="B175:I175"/>
    <mergeCell ref="N177:O177"/>
    <mergeCell ref="N178:N185"/>
    <mergeCell ref="AD184:AE184"/>
    <mergeCell ref="C187:E187"/>
    <mergeCell ref="G187:H187"/>
    <mergeCell ref="N187:O187"/>
    <mergeCell ref="D188:I188"/>
    <mergeCell ref="N188:N191"/>
    <mergeCell ref="AD188:AE188"/>
    <mergeCell ref="B189:C189"/>
    <mergeCell ref="D189:I189"/>
    <mergeCell ref="B190:I190"/>
    <mergeCell ref="N192:O192"/>
    <mergeCell ref="N193:N200"/>
    <mergeCell ref="AD199:AE199"/>
    <mergeCell ref="C202:E202"/>
    <mergeCell ref="G202:H202"/>
    <mergeCell ref="N202:O202"/>
    <mergeCell ref="D203:I203"/>
    <mergeCell ref="N203:N206"/>
    <mergeCell ref="AD203:AE203"/>
    <mergeCell ref="B204:C204"/>
    <mergeCell ref="D204:I204"/>
    <mergeCell ref="B205:I205"/>
    <mergeCell ref="N207:O207"/>
    <mergeCell ref="N208:N215"/>
    <mergeCell ref="AD214:AE214"/>
    <mergeCell ref="C217:E217"/>
    <mergeCell ref="G217:H217"/>
    <mergeCell ref="N217:O217"/>
    <mergeCell ref="D218:I218"/>
    <mergeCell ref="N218:N221"/>
    <mergeCell ref="AD218:AE218"/>
    <mergeCell ref="B219:C219"/>
    <mergeCell ref="D219:I219"/>
    <mergeCell ref="B220:I220"/>
    <mergeCell ref="N222:O222"/>
    <mergeCell ref="N223:N230"/>
    <mergeCell ref="AD229:AE229"/>
    <mergeCell ref="C232:E232"/>
    <mergeCell ref="G232:H232"/>
    <mergeCell ref="N232:O232"/>
    <mergeCell ref="D233:I233"/>
    <mergeCell ref="N233:N236"/>
    <mergeCell ref="AD233:AE233"/>
    <mergeCell ref="B234:C234"/>
    <mergeCell ref="D234:I234"/>
    <mergeCell ref="B235:I235"/>
    <mergeCell ref="N237:O237"/>
    <mergeCell ref="N238:N245"/>
    <mergeCell ref="AD244:AE244"/>
    <mergeCell ref="C247:E247"/>
    <mergeCell ref="G247:H247"/>
    <mergeCell ref="N247:O247"/>
    <mergeCell ref="D248:I248"/>
    <mergeCell ref="N248:N251"/>
    <mergeCell ref="AD248:AE248"/>
    <mergeCell ref="B249:C249"/>
    <mergeCell ref="D249:I249"/>
    <mergeCell ref="B250:I250"/>
    <mergeCell ref="N252:O252"/>
    <mergeCell ref="N253:N260"/>
    <mergeCell ref="AD259:AE259"/>
    <mergeCell ref="C262:E262"/>
    <mergeCell ref="G262:H262"/>
    <mergeCell ref="N262:O262"/>
    <mergeCell ref="D263:I263"/>
    <mergeCell ref="N263:N266"/>
    <mergeCell ref="AD263:AE263"/>
    <mergeCell ref="B264:C264"/>
    <mergeCell ref="D264:I264"/>
    <mergeCell ref="B265:I265"/>
    <mergeCell ref="N267:O267"/>
    <mergeCell ref="N268:N275"/>
    <mergeCell ref="AD274:AE274"/>
    <mergeCell ref="C277:E277"/>
    <mergeCell ref="G277:H277"/>
    <mergeCell ref="N277:O277"/>
    <mergeCell ref="D278:I278"/>
    <mergeCell ref="N278:N281"/>
    <mergeCell ref="AD278:AE278"/>
    <mergeCell ref="B279:C279"/>
    <mergeCell ref="D279:I279"/>
    <mergeCell ref="B280:I280"/>
    <mergeCell ref="AD289:AE289"/>
    <mergeCell ref="C292:E292"/>
    <mergeCell ref="G292:H292"/>
    <mergeCell ref="N292:O292"/>
    <mergeCell ref="B294:C294"/>
    <mergeCell ref="D294:I294"/>
    <mergeCell ref="B295:I295"/>
    <mergeCell ref="N282:O282"/>
    <mergeCell ref="N283:N290"/>
    <mergeCell ref="N297:O297"/>
    <mergeCell ref="N298:N305"/>
    <mergeCell ref="AD304:AE304"/>
    <mergeCell ref="D293:I293"/>
    <mergeCell ref="N293:N296"/>
    <mergeCell ref="AD293:AE293"/>
  </mergeCells>
  <printOptions/>
  <pageMargins left="0.75" right="0.5" top="0.5" bottom="0.5" header="0" footer="0.25"/>
  <pageSetup blackAndWhite="1" horizontalDpi="300" verticalDpi="300" orientation="portrait" scale="105" r:id="rId4"/>
  <headerFooter alignWithMargins="0">
    <oddFooter>&amp;CPage 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B2:M30"/>
  <sheetViews>
    <sheetView showGridLines="0" showRowColHeaders="0" workbookViewId="0" topLeftCell="A1">
      <selection activeCell="C7" sqref="C7"/>
    </sheetView>
  </sheetViews>
  <sheetFormatPr defaultColWidth="9.140625" defaultRowHeight="12.75"/>
  <cols>
    <col min="1" max="1" width="2.7109375" style="1" customWidth="1"/>
    <col min="2" max="13" width="12.7109375" style="1" customWidth="1"/>
    <col min="14" max="16384" width="9.140625" style="1" customWidth="1"/>
  </cols>
  <sheetData>
    <row r="1" ht="9" customHeight="1"/>
    <row r="2" spans="2:8" ht="12.75">
      <c r="B2" s="390" t="s">
        <v>203</v>
      </c>
      <c r="C2" s="391"/>
      <c r="D2" s="392"/>
      <c r="E2" s="177"/>
      <c r="F2" s="177"/>
      <c r="G2" s="396" t="s">
        <v>50</v>
      </c>
      <c r="H2" s="397"/>
    </row>
    <row r="3" ht="12.75"/>
    <row r="4" spans="2:13" ht="12.75">
      <c r="B4" s="393" t="s">
        <v>71</v>
      </c>
      <c r="C4" s="394"/>
      <c r="D4" s="394"/>
      <c r="E4" s="394"/>
      <c r="F4" s="395"/>
      <c r="G4" s="177"/>
      <c r="H4" s="180" t="s">
        <v>174</v>
      </c>
      <c r="I4" s="178"/>
      <c r="J4" s="181">
        <v>2648.11</v>
      </c>
      <c r="K4" s="179" t="s">
        <v>172</v>
      </c>
      <c r="M4" s="182">
        <v>38101</v>
      </c>
    </row>
    <row r="5" spans="2:13" ht="12.75">
      <c r="B5" s="393" t="s">
        <v>71</v>
      </c>
      <c r="C5" s="394"/>
      <c r="D5" s="394"/>
      <c r="E5" s="394"/>
      <c r="F5" s="395"/>
      <c r="G5" s="177"/>
      <c r="H5" s="180" t="s">
        <v>171</v>
      </c>
      <c r="I5" s="178"/>
      <c r="J5" s="181">
        <v>220.67583333333334</v>
      </c>
      <c r="K5" s="179" t="s">
        <v>173</v>
      </c>
      <c r="M5" s="182">
        <v>381010</v>
      </c>
    </row>
    <row r="6" ht="3.75" customHeight="1"/>
    <row r="7" ht="3.75" customHeight="1" thickBot="1"/>
    <row r="8" spans="2:13" ht="34.5" customHeight="1">
      <c r="B8" s="154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2:13" ht="34.5" customHeight="1">
      <c r="B9" s="157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8"/>
    </row>
    <row r="10" spans="2:13" ht="34.5" customHeight="1">
      <c r="B10" s="15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8"/>
    </row>
    <row r="11" spans="2:13" ht="34.5" customHeight="1">
      <c r="B11" s="157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8"/>
    </row>
    <row r="12" spans="2:13" ht="34.5" customHeight="1">
      <c r="B12" s="159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60"/>
    </row>
    <row r="13" spans="2:13" ht="12.75" customHeight="1">
      <c r="B13" s="166">
        <f>VendorList!P6</f>
        <v>37987</v>
      </c>
      <c r="C13" s="167">
        <f>VendorList!Q6</f>
        <v>38018</v>
      </c>
      <c r="D13" s="167">
        <f>VendorList!R6</f>
        <v>38047</v>
      </c>
      <c r="E13" s="167">
        <f>VendorList!S6</f>
        <v>38078</v>
      </c>
      <c r="F13" s="167">
        <f>VendorList!T6</f>
        <v>38108</v>
      </c>
      <c r="G13" s="167">
        <f>VendorList!U6</f>
        <v>38139</v>
      </c>
      <c r="H13" s="167">
        <f>VendorList!V6</f>
        <v>38169</v>
      </c>
      <c r="I13" s="167">
        <f>VendorList!W6</f>
        <v>38200</v>
      </c>
      <c r="J13" s="167">
        <f>VendorList!X6</f>
        <v>38231</v>
      </c>
      <c r="K13" s="167">
        <f>VendorList!Y6</f>
        <v>38261</v>
      </c>
      <c r="L13" s="167">
        <f>VendorList!Z6</f>
        <v>38292</v>
      </c>
      <c r="M13" s="168">
        <f>VendorList!AA6</f>
        <v>38322</v>
      </c>
    </row>
    <row r="14" spans="2:13" ht="13.5" thickBot="1">
      <c r="B14" s="161">
        <v>215.4</v>
      </c>
      <c r="C14" s="162">
        <v>216.4</v>
      </c>
      <c r="D14" s="162">
        <v>217.1</v>
      </c>
      <c r="E14" s="162">
        <v>217.8</v>
      </c>
      <c r="F14" s="162">
        <v>218.5</v>
      </c>
      <c r="G14" s="162">
        <v>219.2</v>
      </c>
      <c r="H14" s="162">
        <v>234.2</v>
      </c>
      <c r="I14" s="162">
        <v>220.6</v>
      </c>
      <c r="J14" s="162">
        <v>221.3</v>
      </c>
      <c r="K14" s="162">
        <v>222</v>
      </c>
      <c r="L14" s="162">
        <v>222.77</v>
      </c>
      <c r="M14" s="163">
        <v>222.84</v>
      </c>
    </row>
    <row r="15" ht="7.5" customHeight="1" thickBot="1"/>
    <row r="16" spans="2:13" ht="34.5" customHeight="1"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2:13" ht="34.5" customHeight="1">
      <c r="B17" s="15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8"/>
    </row>
    <row r="18" spans="2:13" ht="34.5" customHeight="1">
      <c r="B18" s="157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8"/>
    </row>
    <row r="19" spans="2:13" ht="34.5" customHeight="1">
      <c r="B19" s="157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8"/>
    </row>
    <row r="20" spans="2:13" ht="34.5" customHeight="1">
      <c r="B20" s="159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60"/>
    </row>
    <row r="21" spans="2:13" ht="12.75" customHeight="1">
      <c r="B21" s="166">
        <f>VendorList!P6</f>
        <v>37987</v>
      </c>
      <c r="C21" s="167">
        <f>VendorList!Q6</f>
        <v>38018</v>
      </c>
      <c r="D21" s="167">
        <f>VendorList!R6</f>
        <v>38047</v>
      </c>
      <c r="E21" s="167">
        <f>VendorList!S6</f>
        <v>38078</v>
      </c>
      <c r="F21" s="167">
        <f>VendorList!T6</f>
        <v>38108</v>
      </c>
      <c r="G21" s="167">
        <f>VendorList!U6</f>
        <v>38139</v>
      </c>
      <c r="H21" s="167">
        <f>VendorList!V6</f>
        <v>38169</v>
      </c>
      <c r="I21" s="167">
        <f>VendorList!W6</f>
        <v>38200</v>
      </c>
      <c r="J21" s="167">
        <f>VendorList!X6</f>
        <v>38231</v>
      </c>
      <c r="K21" s="167">
        <f>VendorList!Y6</f>
        <v>38261</v>
      </c>
      <c r="L21" s="167">
        <f>VendorList!Z6</f>
        <v>38292</v>
      </c>
      <c r="M21" s="168">
        <f>VendorList!AA6</f>
        <v>38322</v>
      </c>
    </row>
    <row r="22" spans="2:13" ht="13.5" thickBot="1">
      <c r="B22" s="164">
        <v>7.505226480836237</v>
      </c>
      <c r="C22" s="169">
        <v>7.540069686411149</v>
      </c>
      <c r="D22" s="169">
        <v>7.384353741496598</v>
      </c>
      <c r="E22" s="169">
        <v>7.235880398671096</v>
      </c>
      <c r="F22" s="169">
        <v>7.0941558441558445</v>
      </c>
      <c r="G22" s="169">
        <v>6.958730158730159</v>
      </c>
      <c r="H22" s="169">
        <v>7.273291925465839</v>
      </c>
      <c r="I22" s="169">
        <v>6.7051671732522795</v>
      </c>
      <c r="J22" s="169">
        <v>6.586309523809525</v>
      </c>
      <c r="K22" s="169">
        <v>6.4723032069970845</v>
      </c>
      <c r="L22" s="169">
        <v>6.48152458539424</v>
      </c>
      <c r="M22" s="170">
        <v>6.470383275261324</v>
      </c>
    </row>
    <row r="23" ht="7.5" customHeight="1" thickBot="1"/>
    <row r="24" spans="2:13" ht="34.5" customHeight="1"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34.5" customHeight="1">
      <c r="B25" s="157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8"/>
    </row>
    <row r="26" spans="2:13" ht="34.5" customHeight="1">
      <c r="B26" s="157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8"/>
    </row>
    <row r="27" spans="2:13" ht="34.5" customHeight="1">
      <c r="B27" s="157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8"/>
    </row>
    <row r="28" spans="2:13" ht="34.5" customHeight="1">
      <c r="B28" s="159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60"/>
    </row>
    <row r="29" spans="2:13" ht="12.75" customHeight="1">
      <c r="B29" s="166">
        <f>VendorList!P6</f>
        <v>37987</v>
      </c>
      <c r="C29" s="167">
        <f>VendorList!Q6</f>
        <v>38018</v>
      </c>
      <c r="D29" s="167">
        <f>VendorList!R6</f>
        <v>38047</v>
      </c>
      <c r="E29" s="167">
        <f>VendorList!S6</f>
        <v>38078</v>
      </c>
      <c r="F29" s="167">
        <f>VendorList!T6</f>
        <v>38108</v>
      </c>
      <c r="G29" s="167">
        <f>VendorList!U6</f>
        <v>38139</v>
      </c>
      <c r="H29" s="167">
        <f>VendorList!V6</f>
        <v>38169</v>
      </c>
      <c r="I29" s="167">
        <f>VendorList!W6</f>
        <v>38200</v>
      </c>
      <c r="J29" s="167">
        <f>VendorList!X6</f>
        <v>38231</v>
      </c>
      <c r="K29" s="167">
        <f>VendorList!Y6</f>
        <v>38261</v>
      </c>
      <c r="L29" s="167">
        <f>VendorList!Z6</f>
        <v>38292</v>
      </c>
      <c r="M29" s="168">
        <f>VendorList!AA6</f>
        <v>38322</v>
      </c>
    </row>
    <row r="30" spans="2:13" ht="13.5" thickBot="1">
      <c r="B30" s="165">
        <v>0.7505226480836238</v>
      </c>
      <c r="C30" s="171">
        <v>0.754006968641115</v>
      </c>
      <c r="D30" s="171">
        <v>0.7384353741496599</v>
      </c>
      <c r="E30" s="171">
        <v>0.7235880398671097</v>
      </c>
      <c r="F30" s="171">
        <v>0.7094155844155844</v>
      </c>
      <c r="G30" s="171">
        <v>0.6958730158730159</v>
      </c>
      <c r="H30" s="171">
        <v>0.7273291925465838</v>
      </c>
      <c r="I30" s="171">
        <v>0.670516717325228</v>
      </c>
      <c r="J30" s="171">
        <v>0.6586309523809524</v>
      </c>
      <c r="K30" s="171">
        <v>0.6472303206997085</v>
      </c>
      <c r="L30" s="171">
        <v>0.6481524585394239</v>
      </c>
      <c r="M30" s="172">
        <v>0.6470383275261324</v>
      </c>
    </row>
  </sheetData>
  <sheetProtection password="CDDA" sheet="1" objects="1" scenarios="1"/>
  <mergeCells count="4">
    <mergeCell ref="B2:D2"/>
    <mergeCell ref="B4:F4"/>
    <mergeCell ref="B5:F5"/>
    <mergeCell ref="G2:H2"/>
  </mergeCells>
  <printOptions/>
  <pageMargins left="0.25" right="0.25" top="0.25" bottom="0.25" header="0" footer="0"/>
  <pageSetup blackAndWhite="1" horizontalDpi="300" verticalDpi="300" orientation="landscape" scale="8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S93"/>
  <sheetViews>
    <sheetView showGridLines="0" showRowColHeaders="0" workbookViewId="0" topLeftCell="A1">
      <selection activeCell="B7" sqref="B7"/>
    </sheetView>
  </sheetViews>
  <sheetFormatPr defaultColWidth="9.140625" defaultRowHeight="12.75"/>
  <cols>
    <col min="1" max="1" width="3.7109375" style="5" customWidth="1"/>
    <col min="2" max="2" width="15.7109375" style="5" customWidth="1"/>
    <col min="3" max="4" width="2.7109375" style="5" customWidth="1"/>
    <col min="5" max="5" width="14.7109375" style="5" customWidth="1"/>
    <col min="6" max="6" width="3.7109375" style="5" customWidth="1"/>
    <col min="7" max="7" width="12.7109375" style="5" customWidth="1"/>
    <col min="8" max="8" width="2.7109375" style="5" customWidth="1"/>
    <col min="9" max="9" width="12.7109375" style="5" customWidth="1"/>
    <col min="10" max="10" width="2.7109375" style="5" customWidth="1"/>
    <col min="11" max="11" width="12.7109375" style="5" customWidth="1"/>
    <col min="12" max="12" width="2.7109375" style="5" customWidth="1"/>
    <col min="13" max="13" width="12.7109375" style="5" customWidth="1"/>
    <col min="14" max="14" width="2.7109375" style="5" customWidth="1"/>
    <col min="15" max="15" width="12.7109375" style="5" customWidth="1"/>
    <col min="16" max="16" width="2.7109375" style="5" customWidth="1"/>
    <col min="17" max="17" width="12.7109375" style="5" customWidth="1"/>
    <col min="18" max="18" width="2.7109375" style="5" customWidth="1"/>
    <col min="19" max="19" width="12.7109375" style="5" customWidth="1"/>
    <col min="20" max="16384" width="9.140625" style="5" customWidth="1"/>
  </cols>
  <sheetData>
    <row r="1" ht="18">
      <c r="B1" s="4" t="s">
        <v>177</v>
      </c>
    </row>
    <row r="2" ht="12.75"/>
    <row r="3" ht="12.75"/>
    <row r="4" ht="12.75">
      <c r="B4" s="190"/>
    </row>
    <row r="5" ht="12.75">
      <c r="B5" s="191" t="s">
        <v>164</v>
      </c>
    </row>
    <row r="6" spans="5:19" ht="12.75">
      <c r="E6" s="192" t="s">
        <v>1</v>
      </c>
      <c r="G6" s="192" t="s">
        <v>2</v>
      </c>
      <c r="I6" s="192" t="s">
        <v>3</v>
      </c>
      <c r="K6" s="192" t="s">
        <v>4</v>
      </c>
      <c r="M6" s="192" t="s">
        <v>5</v>
      </c>
      <c r="O6" s="192" t="s">
        <v>6</v>
      </c>
      <c r="Q6" s="192" t="s">
        <v>15</v>
      </c>
      <c r="S6" s="192" t="s">
        <v>16</v>
      </c>
    </row>
    <row r="7" spans="2:19" ht="12.75">
      <c r="B7" s="193">
        <f>Default!S7</f>
        <v>37987</v>
      </c>
      <c r="C7" s="194"/>
      <c r="D7" s="194"/>
      <c r="E7" s="195">
        <f>SUM(G7+I7+K7+M7+O7+Q7+S7)</f>
        <v>0</v>
      </c>
      <c r="G7" s="196">
        <f>SUM(VendorList!$AH50)</f>
        <v>0</v>
      </c>
      <c r="I7" s="196">
        <f>SUM(VendorList!$AH51)</f>
        <v>0</v>
      </c>
      <c r="K7" s="196">
        <f>SUM(VendorList!$AH52)</f>
        <v>0</v>
      </c>
      <c r="M7" s="196">
        <f>SUM(VendorList!$AH53)</f>
        <v>0</v>
      </c>
      <c r="O7" s="196">
        <f>SUM(VendorList!$AH54)</f>
        <v>0</v>
      </c>
      <c r="Q7" s="196">
        <f>SUM(VendorList!$AH55)</f>
        <v>0</v>
      </c>
      <c r="S7" s="196">
        <f>SUM(VendorList!$AH56)</f>
        <v>0</v>
      </c>
    </row>
    <row r="8" spans="2:19" ht="12.75">
      <c r="B8" s="193">
        <f>Default!S8</f>
        <v>38018</v>
      </c>
      <c r="C8" s="194"/>
      <c r="D8" s="194"/>
      <c r="E8" s="195">
        <f aca="true" t="shared" si="0" ref="E8:E18">SUM(G8+I8+K8+M8+O8+Q8+S8)</f>
        <v>0</v>
      </c>
      <c r="G8" s="196">
        <f>SUM(VendorList!$AI50)</f>
        <v>0</v>
      </c>
      <c r="I8" s="196">
        <f>SUM(VendorList!$AI51)</f>
        <v>0</v>
      </c>
      <c r="K8" s="196">
        <f>SUM(VendorList!$AI52)</f>
        <v>0</v>
      </c>
      <c r="M8" s="196">
        <f>SUM(VendorList!$AI53)</f>
        <v>0</v>
      </c>
      <c r="O8" s="196">
        <f>SUM(VendorList!$AI54)</f>
        <v>0</v>
      </c>
      <c r="Q8" s="196">
        <f>SUM(VendorList!$AI55)</f>
        <v>0</v>
      </c>
      <c r="S8" s="196">
        <f>SUM(VendorList!$AI56)</f>
        <v>0</v>
      </c>
    </row>
    <row r="9" spans="2:19" ht="12.75">
      <c r="B9" s="193">
        <f>Default!S9</f>
        <v>38047</v>
      </c>
      <c r="C9" s="194"/>
      <c r="D9" s="194"/>
      <c r="E9" s="195">
        <f t="shared" si="0"/>
        <v>0</v>
      </c>
      <c r="G9" s="196">
        <f>SUM(VendorList!$AJ50)</f>
        <v>0</v>
      </c>
      <c r="I9" s="196">
        <f>SUM(VendorList!$AJ51)</f>
        <v>0</v>
      </c>
      <c r="K9" s="196">
        <f>SUM(VendorList!$AJ52)</f>
        <v>0</v>
      </c>
      <c r="M9" s="196">
        <f>SUM(VendorList!$AJ53)</f>
        <v>0</v>
      </c>
      <c r="O9" s="196">
        <f>SUM(VendorList!$AJ54)</f>
        <v>0</v>
      </c>
      <c r="Q9" s="196">
        <f>SUM(VendorList!$AJ55)</f>
        <v>0</v>
      </c>
      <c r="S9" s="196">
        <f>SUM(VendorList!$AJ56)</f>
        <v>0</v>
      </c>
    </row>
    <row r="10" spans="2:19" ht="12.75">
      <c r="B10" s="193">
        <f>Default!S10</f>
        <v>38078</v>
      </c>
      <c r="C10" s="194"/>
      <c r="D10" s="194"/>
      <c r="E10" s="195">
        <f t="shared" si="0"/>
        <v>0</v>
      </c>
      <c r="G10" s="196">
        <f>SUM(VendorList!$AK50)</f>
        <v>0</v>
      </c>
      <c r="I10" s="196">
        <f>SUM(VendorList!$AK51)</f>
        <v>0</v>
      </c>
      <c r="K10" s="196">
        <f>SUM(VendorList!$AK52)</f>
        <v>0</v>
      </c>
      <c r="M10" s="196">
        <f>SUM(VendorList!$AK53)</f>
        <v>0</v>
      </c>
      <c r="O10" s="196">
        <f>SUM(VendorList!$AK54)</f>
        <v>0</v>
      </c>
      <c r="Q10" s="196">
        <f>SUM(VendorList!$AK55)</f>
        <v>0</v>
      </c>
      <c r="S10" s="196">
        <f>SUM(VendorList!$AK56)</f>
        <v>0</v>
      </c>
    </row>
    <row r="11" spans="2:19" ht="12.75">
      <c r="B11" s="193">
        <f>Default!S11</f>
        <v>38108</v>
      </c>
      <c r="C11" s="194"/>
      <c r="D11" s="194"/>
      <c r="E11" s="195">
        <f t="shared" si="0"/>
        <v>0</v>
      </c>
      <c r="G11" s="196">
        <f>SUM(VendorList!$AL50)</f>
        <v>0</v>
      </c>
      <c r="I11" s="196">
        <f>SUM(VendorList!$AL51)</f>
        <v>0</v>
      </c>
      <c r="K11" s="196">
        <f>SUM(VendorList!$AL52)</f>
        <v>0</v>
      </c>
      <c r="M11" s="196">
        <f>SUM(VendorList!$AL53)</f>
        <v>0</v>
      </c>
      <c r="O11" s="196">
        <f>SUM(VendorList!$AL54)</f>
        <v>0</v>
      </c>
      <c r="Q11" s="196">
        <f>SUM(VendorList!$AL55)</f>
        <v>0</v>
      </c>
      <c r="S11" s="196">
        <f>SUM(VendorList!$AL56)</f>
        <v>0</v>
      </c>
    </row>
    <row r="12" spans="2:19" ht="12.75">
      <c r="B12" s="193">
        <f>Default!S12</f>
        <v>38139</v>
      </c>
      <c r="C12" s="194"/>
      <c r="D12" s="194"/>
      <c r="E12" s="195">
        <f t="shared" si="0"/>
        <v>0</v>
      </c>
      <c r="G12" s="196">
        <f>SUM(VendorList!$AM50)</f>
        <v>0</v>
      </c>
      <c r="I12" s="196">
        <f>SUM(VendorList!$AM51)</f>
        <v>0</v>
      </c>
      <c r="K12" s="196">
        <f>SUM(VendorList!$AM52)</f>
        <v>0</v>
      </c>
      <c r="M12" s="196">
        <f>SUM(VendorList!$AM53)</f>
        <v>0</v>
      </c>
      <c r="O12" s="196">
        <f>SUM(VendorList!$AM54)</f>
        <v>0</v>
      </c>
      <c r="Q12" s="196">
        <f>SUM(VendorList!$AM55)</f>
        <v>0</v>
      </c>
      <c r="S12" s="196">
        <f>SUM(VendorList!$AM56)</f>
        <v>0</v>
      </c>
    </row>
    <row r="13" spans="2:19" ht="12.75">
      <c r="B13" s="193">
        <f>Default!S13</f>
        <v>38169</v>
      </c>
      <c r="C13" s="194"/>
      <c r="D13" s="194"/>
      <c r="E13" s="195">
        <f t="shared" si="0"/>
        <v>0</v>
      </c>
      <c r="G13" s="196">
        <f>SUM(VendorList!$AN50)</f>
        <v>0</v>
      </c>
      <c r="I13" s="196">
        <f>SUM(VendorList!$AN51)</f>
        <v>0</v>
      </c>
      <c r="K13" s="196">
        <f>SUM(VendorList!$AN52)</f>
        <v>0</v>
      </c>
      <c r="M13" s="196">
        <f>SUM(VendorList!$AN53)</f>
        <v>0</v>
      </c>
      <c r="O13" s="196">
        <f>SUM(VendorList!$AN54)</f>
        <v>0</v>
      </c>
      <c r="Q13" s="196">
        <f>SUM(VendorList!$AN55)</f>
        <v>0</v>
      </c>
      <c r="S13" s="196">
        <f>SUM(VendorList!$AN56)</f>
        <v>0</v>
      </c>
    </row>
    <row r="14" spans="2:19" ht="12.75">
      <c r="B14" s="193">
        <f>Default!S14</f>
        <v>38200</v>
      </c>
      <c r="C14" s="194"/>
      <c r="D14" s="194"/>
      <c r="E14" s="195">
        <f t="shared" si="0"/>
        <v>0</v>
      </c>
      <c r="G14" s="196">
        <f>SUM(VendorList!$AO50)</f>
        <v>0</v>
      </c>
      <c r="I14" s="196">
        <f>SUM(VendorList!$AO51)</f>
        <v>0</v>
      </c>
      <c r="K14" s="196">
        <f>SUM(VendorList!$AO52)</f>
        <v>0</v>
      </c>
      <c r="M14" s="196">
        <f>SUM(VendorList!$AO53)</f>
        <v>0</v>
      </c>
      <c r="O14" s="196">
        <f>SUM(VendorList!$AO54)</f>
        <v>0</v>
      </c>
      <c r="Q14" s="196">
        <f>SUM(VendorList!$AO55)</f>
        <v>0</v>
      </c>
      <c r="S14" s="196">
        <f>SUM(VendorList!$AO56)</f>
        <v>0</v>
      </c>
    </row>
    <row r="15" spans="2:19" ht="12.75">
      <c r="B15" s="193">
        <f>Default!S15</f>
        <v>38231</v>
      </c>
      <c r="C15" s="194"/>
      <c r="D15" s="194"/>
      <c r="E15" s="195">
        <f t="shared" si="0"/>
        <v>0</v>
      </c>
      <c r="G15" s="196">
        <f>SUM(VendorList!$AP50)</f>
        <v>0</v>
      </c>
      <c r="I15" s="196">
        <f>SUM(VendorList!$AP51)</f>
        <v>0</v>
      </c>
      <c r="K15" s="196">
        <f>SUM(VendorList!$AP52)</f>
        <v>0</v>
      </c>
      <c r="M15" s="196">
        <f>SUM(VendorList!$AP53)</f>
        <v>0</v>
      </c>
      <c r="O15" s="196">
        <f>SUM(VendorList!$AP54)</f>
        <v>0</v>
      </c>
      <c r="Q15" s="196">
        <f>SUM(VendorList!$AP55)</f>
        <v>0</v>
      </c>
      <c r="S15" s="196">
        <f>SUM(VendorList!$AP56)</f>
        <v>0</v>
      </c>
    </row>
    <row r="16" spans="2:19" ht="12.75">
      <c r="B16" s="193">
        <f>Default!S16</f>
        <v>38261</v>
      </c>
      <c r="C16" s="194"/>
      <c r="D16" s="194"/>
      <c r="E16" s="195">
        <f t="shared" si="0"/>
        <v>0</v>
      </c>
      <c r="G16" s="196">
        <f>SUM(VendorList!$AQ50)</f>
        <v>0</v>
      </c>
      <c r="I16" s="196">
        <f>SUM(VendorList!$AQ51)</f>
        <v>0</v>
      </c>
      <c r="K16" s="196">
        <f>SUM(VendorList!$AQ52)</f>
        <v>0</v>
      </c>
      <c r="M16" s="196">
        <f>SUM(VendorList!$AQ53)</f>
        <v>0</v>
      </c>
      <c r="O16" s="196">
        <f>SUM(VendorList!$AQ54)</f>
        <v>0</v>
      </c>
      <c r="Q16" s="196">
        <f>SUM(VendorList!$AQ55)</f>
        <v>0</v>
      </c>
      <c r="S16" s="196">
        <f>SUM(VendorList!$AQ56)</f>
        <v>0</v>
      </c>
    </row>
    <row r="17" spans="2:19" ht="12.75">
      <c r="B17" s="193">
        <f>Default!S17</f>
        <v>38292</v>
      </c>
      <c r="C17" s="194"/>
      <c r="D17" s="194"/>
      <c r="E17" s="195">
        <f t="shared" si="0"/>
        <v>0</v>
      </c>
      <c r="G17" s="196">
        <f>SUM(VendorList!$AR50)</f>
        <v>0</v>
      </c>
      <c r="I17" s="196">
        <f>SUM(VendorList!$AR51)</f>
        <v>0</v>
      </c>
      <c r="K17" s="196">
        <f>SUM(VendorList!$AR52)</f>
        <v>0</v>
      </c>
      <c r="M17" s="196">
        <f>SUM(VendorList!$AR53)</f>
        <v>0</v>
      </c>
      <c r="O17" s="196">
        <f>SUM(VendorList!$AR54)</f>
        <v>0</v>
      </c>
      <c r="Q17" s="196">
        <f>SUM(VendorList!$AR55)</f>
        <v>0</v>
      </c>
      <c r="S17" s="196">
        <f>SUM(VendorList!$AR56)</f>
        <v>0</v>
      </c>
    </row>
    <row r="18" spans="2:19" ht="12.75">
      <c r="B18" s="193">
        <f>Default!S18</f>
        <v>38322</v>
      </c>
      <c r="C18" s="194"/>
      <c r="D18" s="194"/>
      <c r="E18" s="195">
        <f t="shared" si="0"/>
        <v>0</v>
      </c>
      <c r="G18" s="196">
        <f>SUM(VendorList!$AS50)</f>
        <v>0</v>
      </c>
      <c r="I18" s="196">
        <f>SUM(VendorList!$AS51)</f>
        <v>0</v>
      </c>
      <c r="K18" s="196">
        <f>SUM(VendorList!$AS52)</f>
        <v>0</v>
      </c>
      <c r="M18" s="196">
        <f>SUM(VendorList!$AS53)</f>
        <v>0</v>
      </c>
      <c r="O18" s="196">
        <f>SUM(VendorList!$AS54)</f>
        <v>0</v>
      </c>
      <c r="Q18" s="196">
        <f>SUM(VendorList!$AS55)</f>
        <v>0</v>
      </c>
      <c r="S18" s="196">
        <f>SUM(VendorList!$AS56)</f>
        <v>0</v>
      </c>
    </row>
    <row r="20" spans="2:19" ht="12.75">
      <c r="B20" s="197" t="s">
        <v>89</v>
      </c>
      <c r="E20" s="198">
        <f>SUM(E7:E18)</f>
        <v>0</v>
      </c>
      <c r="G20" s="198">
        <f>SUM(G7:G18)</f>
        <v>0</v>
      </c>
      <c r="I20" s="198">
        <f>SUM(I7:I18)</f>
        <v>0</v>
      </c>
      <c r="K20" s="198">
        <f>SUM(K7:K18)</f>
        <v>0</v>
      </c>
      <c r="M20" s="198">
        <f>SUM(M7:M18)</f>
        <v>0</v>
      </c>
      <c r="O20" s="198">
        <f>SUM(O7:O18)</f>
        <v>0</v>
      </c>
      <c r="Q20" s="198">
        <f>SUM(Q7:Q18)</f>
        <v>0</v>
      </c>
      <c r="S20" s="198">
        <f>SUM(S7:S18)</f>
        <v>0</v>
      </c>
    </row>
    <row r="22" ht="12.75">
      <c r="B22" s="190" t="s">
        <v>165</v>
      </c>
    </row>
    <row r="23" spans="5:19" ht="12.75">
      <c r="E23" s="192" t="s">
        <v>1</v>
      </c>
      <c r="G23" s="192" t="s">
        <v>2</v>
      </c>
      <c r="I23" s="192" t="s">
        <v>3</v>
      </c>
      <c r="K23" s="192" t="s">
        <v>4</v>
      </c>
      <c r="M23" s="192" t="s">
        <v>5</v>
      </c>
      <c r="O23" s="192" t="s">
        <v>6</v>
      </c>
      <c r="Q23" s="192" t="s">
        <v>15</v>
      </c>
      <c r="S23" s="192" t="s">
        <v>16</v>
      </c>
    </row>
    <row r="24" spans="2:19" ht="12.75">
      <c r="B24" s="193">
        <f>Default!S$7</f>
        <v>37987</v>
      </c>
      <c r="C24" s="194"/>
      <c r="D24" s="194"/>
      <c r="E24" s="195">
        <f>SUM(G24+I24+K24+M24+O24+Q24+S24)</f>
        <v>0</v>
      </c>
      <c r="G24" s="196">
        <f>SUM(VendorList!$AH7)</f>
        <v>0</v>
      </c>
      <c r="I24" s="196">
        <f>SUM(VendorList!$AH8)</f>
        <v>0</v>
      </c>
      <c r="K24" s="196">
        <f>SUM(VendorList!$AH9)</f>
        <v>0</v>
      </c>
      <c r="M24" s="196">
        <f>SUM(VendorList!$AH10)</f>
        <v>0</v>
      </c>
      <c r="O24" s="196">
        <f>SUM(VendorList!$AH11)</f>
        <v>0</v>
      </c>
      <c r="Q24" s="196">
        <f>SUM(VendorList!$AH12)</f>
        <v>0</v>
      </c>
      <c r="S24" s="196">
        <f>SUM(VendorList!$AH13)</f>
        <v>0</v>
      </c>
    </row>
    <row r="25" spans="2:19" ht="12.75">
      <c r="B25" s="193">
        <f>Default!S$8</f>
        <v>38018</v>
      </c>
      <c r="C25" s="194"/>
      <c r="D25" s="194"/>
      <c r="E25" s="195">
        <f aca="true" t="shared" si="1" ref="E25:E35">SUM(G25+I25+K25+M25+O25+Q25+S25)</f>
        <v>0</v>
      </c>
      <c r="G25" s="196">
        <f>SUM(VendorList!$AI7)</f>
        <v>0</v>
      </c>
      <c r="I25" s="196">
        <f>SUM(VendorList!$AI8)</f>
        <v>0</v>
      </c>
      <c r="K25" s="196">
        <f>SUM(VendorList!$AI9)</f>
        <v>0</v>
      </c>
      <c r="M25" s="196">
        <f>SUM(VendorList!$AI10)</f>
        <v>0</v>
      </c>
      <c r="O25" s="196">
        <f>SUM(VendorList!$AI11)</f>
        <v>0</v>
      </c>
      <c r="Q25" s="196">
        <f>SUM(VendorList!$AI12)</f>
        <v>0</v>
      </c>
      <c r="S25" s="196">
        <f>SUM(VendorList!$AI13)</f>
        <v>0</v>
      </c>
    </row>
    <row r="26" spans="2:19" ht="12.75">
      <c r="B26" s="193">
        <f>Default!S$9</f>
        <v>38047</v>
      </c>
      <c r="C26" s="194"/>
      <c r="D26" s="194"/>
      <c r="E26" s="195">
        <f t="shared" si="1"/>
        <v>0</v>
      </c>
      <c r="G26" s="196">
        <f>SUM(VendorList!$AJ7)</f>
        <v>0</v>
      </c>
      <c r="I26" s="196">
        <f>SUM(VendorList!$AJ8)</f>
        <v>0</v>
      </c>
      <c r="K26" s="196">
        <f>SUM(VendorList!$AJ9)</f>
        <v>0</v>
      </c>
      <c r="M26" s="196">
        <f>SUM(VendorList!$AJ10)</f>
        <v>0</v>
      </c>
      <c r="O26" s="196">
        <f>SUM(VendorList!$AJ11)</f>
        <v>0</v>
      </c>
      <c r="Q26" s="196">
        <f>SUM(VendorList!$AJ12)</f>
        <v>0</v>
      </c>
      <c r="S26" s="196">
        <f>SUM(VendorList!$AJ13)</f>
        <v>0</v>
      </c>
    </row>
    <row r="27" spans="2:19" ht="12.75">
      <c r="B27" s="193">
        <f>Default!S$10</f>
        <v>38078</v>
      </c>
      <c r="C27" s="194"/>
      <c r="D27" s="194"/>
      <c r="E27" s="195">
        <f t="shared" si="1"/>
        <v>0</v>
      </c>
      <c r="G27" s="196">
        <f>SUM(VendorList!$AK7)</f>
        <v>0</v>
      </c>
      <c r="I27" s="196">
        <f>SUM(VendorList!$AK8)</f>
        <v>0</v>
      </c>
      <c r="K27" s="196">
        <f>SUM(VendorList!$AK9)</f>
        <v>0</v>
      </c>
      <c r="M27" s="196">
        <f>SUM(VendorList!$AK10)</f>
        <v>0</v>
      </c>
      <c r="O27" s="196">
        <f>SUM(VendorList!$AK11)</f>
        <v>0</v>
      </c>
      <c r="Q27" s="196">
        <f>SUM(VendorList!$AK12)</f>
        <v>0</v>
      </c>
      <c r="S27" s="196">
        <f>SUM(VendorList!$AK13)</f>
        <v>0</v>
      </c>
    </row>
    <row r="28" spans="2:19" ht="12.75">
      <c r="B28" s="193">
        <f>Default!S$11</f>
        <v>38108</v>
      </c>
      <c r="C28" s="194"/>
      <c r="D28" s="194"/>
      <c r="E28" s="195">
        <f t="shared" si="1"/>
        <v>0</v>
      </c>
      <c r="G28" s="196">
        <f>SUM(VendorList!$AL7)</f>
        <v>0</v>
      </c>
      <c r="I28" s="196">
        <f>SUM(VendorList!$AL8)</f>
        <v>0</v>
      </c>
      <c r="K28" s="196">
        <f>SUM(VendorList!$AL9)</f>
        <v>0</v>
      </c>
      <c r="M28" s="196">
        <f>SUM(VendorList!$AL10)</f>
        <v>0</v>
      </c>
      <c r="O28" s="196">
        <f>SUM(VendorList!$AL11)</f>
        <v>0</v>
      </c>
      <c r="Q28" s="196">
        <f>SUM(VendorList!$AL12)</f>
        <v>0</v>
      </c>
      <c r="S28" s="196">
        <f>SUM(VendorList!$AL13)</f>
        <v>0</v>
      </c>
    </row>
    <row r="29" spans="2:19" ht="12.75">
      <c r="B29" s="193">
        <f>Default!S$12</f>
        <v>38139</v>
      </c>
      <c r="C29" s="194"/>
      <c r="D29" s="194"/>
      <c r="E29" s="195">
        <f t="shared" si="1"/>
        <v>0</v>
      </c>
      <c r="G29" s="196">
        <f>SUM(VendorList!$AM7)</f>
        <v>0</v>
      </c>
      <c r="I29" s="196">
        <f>SUM(VendorList!$AM8)</f>
        <v>0</v>
      </c>
      <c r="K29" s="196">
        <f>SUM(VendorList!$AM9)</f>
        <v>0</v>
      </c>
      <c r="M29" s="196">
        <f>SUM(VendorList!$AM10)</f>
        <v>0</v>
      </c>
      <c r="O29" s="196">
        <f>SUM(VendorList!$AM11)</f>
        <v>0</v>
      </c>
      <c r="Q29" s="196">
        <f>SUM(VendorList!$AM12)</f>
        <v>0</v>
      </c>
      <c r="S29" s="196">
        <f>SUM(VendorList!$AM13)</f>
        <v>0</v>
      </c>
    </row>
    <row r="30" spans="2:19" ht="12.75">
      <c r="B30" s="193">
        <f>Default!S$13</f>
        <v>38169</v>
      </c>
      <c r="C30" s="194"/>
      <c r="D30" s="194"/>
      <c r="E30" s="195">
        <f t="shared" si="1"/>
        <v>0</v>
      </c>
      <c r="G30" s="196">
        <f>SUM(VendorList!$AN7)</f>
        <v>0</v>
      </c>
      <c r="I30" s="196">
        <f>SUM(VendorList!$AN8)</f>
        <v>0</v>
      </c>
      <c r="K30" s="196">
        <f>SUM(VendorList!$AN9)</f>
        <v>0</v>
      </c>
      <c r="M30" s="196">
        <f>SUM(VendorList!$AN10)</f>
        <v>0</v>
      </c>
      <c r="O30" s="196">
        <f>SUM(VendorList!$AN11)</f>
        <v>0</v>
      </c>
      <c r="Q30" s="196">
        <f>SUM(VendorList!$AN12)</f>
        <v>0</v>
      </c>
      <c r="S30" s="196">
        <f>SUM(VendorList!$AN13)</f>
        <v>0</v>
      </c>
    </row>
    <row r="31" spans="2:19" ht="12.75">
      <c r="B31" s="193">
        <f>Default!S$14</f>
        <v>38200</v>
      </c>
      <c r="C31" s="194"/>
      <c r="D31" s="194"/>
      <c r="E31" s="195">
        <f t="shared" si="1"/>
        <v>0</v>
      </c>
      <c r="G31" s="196">
        <f>SUM(VendorList!$AO7)</f>
        <v>0</v>
      </c>
      <c r="I31" s="196">
        <f>SUM(VendorList!$AO8)</f>
        <v>0</v>
      </c>
      <c r="K31" s="196">
        <f>SUM(VendorList!$AO9)</f>
        <v>0</v>
      </c>
      <c r="M31" s="196">
        <f>SUM(VendorList!$AO10)</f>
        <v>0</v>
      </c>
      <c r="O31" s="196">
        <f>SUM(VendorList!$AO11)</f>
        <v>0</v>
      </c>
      <c r="Q31" s="196">
        <f>SUM(VendorList!$AO12)</f>
        <v>0</v>
      </c>
      <c r="S31" s="196">
        <f>SUM(VendorList!$AO13)</f>
        <v>0</v>
      </c>
    </row>
    <row r="32" spans="2:19" ht="12.75">
      <c r="B32" s="193">
        <f>Default!S$15</f>
        <v>38231</v>
      </c>
      <c r="C32" s="194"/>
      <c r="D32" s="194"/>
      <c r="E32" s="195">
        <f t="shared" si="1"/>
        <v>0</v>
      </c>
      <c r="G32" s="196">
        <f>SUM(VendorList!$AP7)</f>
        <v>0</v>
      </c>
      <c r="I32" s="196">
        <f>SUM(VendorList!$AP8)</f>
        <v>0</v>
      </c>
      <c r="K32" s="196">
        <f>SUM(VendorList!$AP9)</f>
        <v>0</v>
      </c>
      <c r="M32" s="196">
        <f>SUM(VendorList!$AP10)</f>
        <v>0</v>
      </c>
      <c r="O32" s="196">
        <f>SUM(VendorList!$AP11)</f>
        <v>0</v>
      </c>
      <c r="Q32" s="196">
        <f>SUM(VendorList!$AP12)</f>
        <v>0</v>
      </c>
      <c r="S32" s="196">
        <f>SUM(VendorList!$AP13)</f>
        <v>0</v>
      </c>
    </row>
    <row r="33" spans="2:19" ht="12.75">
      <c r="B33" s="193">
        <f>Default!S$16</f>
        <v>38261</v>
      </c>
      <c r="C33" s="194"/>
      <c r="D33" s="194"/>
      <c r="E33" s="195">
        <f t="shared" si="1"/>
        <v>0</v>
      </c>
      <c r="G33" s="196">
        <f>SUM(VendorList!$AQ7)</f>
        <v>0</v>
      </c>
      <c r="I33" s="196">
        <f>SUM(VendorList!$AQ8)</f>
        <v>0</v>
      </c>
      <c r="K33" s="196">
        <f>SUM(VendorList!$AQ9)</f>
        <v>0</v>
      </c>
      <c r="M33" s="196">
        <f>SUM(VendorList!$AQ10)</f>
        <v>0</v>
      </c>
      <c r="O33" s="196">
        <f>SUM(VendorList!$AQ11)</f>
        <v>0</v>
      </c>
      <c r="Q33" s="196">
        <f>SUM(VendorList!$AQ12)</f>
        <v>0</v>
      </c>
      <c r="S33" s="196">
        <f>SUM(VendorList!$AQ13)</f>
        <v>0</v>
      </c>
    </row>
    <row r="34" spans="2:19" ht="12.75">
      <c r="B34" s="193">
        <f>Default!S$17</f>
        <v>38292</v>
      </c>
      <c r="C34" s="194"/>
      <c r="D34" s="194"/>
      <c r="E34" s="195">
        <f t="shared" si="1"/>
        <v>0</v>
      </c>
      <c r="G34" s="196">
        <f>SUM(VendorList!$AR7)</f>
        <v>0</v>
      </c>
      <c r="I34" s="196">
        <f>SUM(VendorList!$AR8)</f>
        <v>0</v>
      </c>
      <c r="K34" s="196">
        <f>SUM(VendorList!$AR9)</f>
        <v>0</v>
      </c>
      <c r="M34" s="196">
        <f>SUM(VendorList!$AR10)</f>
        <v>0</v>
      </c>
      <c r="O34" s="196">
        <f>SUM(VendorList!$AR11)</f>
        <v>0</v>
      </c>
      <c r="Q34" s="196">
        <f>SUM(VendorList!$AR12)</f>
        <v>0</v>
      </c>
      <c r="S34" s="196">
        <f>SUM(VendorList!$AR13)</f>
        <v>0</v>
      </c>
    </row>
    <row r="35" spans="2:19" ht="12.75">
      <c r="B35" s="193">
        <f>Default!S$18</f>
        <v>38322</v>
      </c>
      <c r="C35" s="194"/>
      <c r="D35" s="194"/>
      <c r="E35" s="195">
        <f t="shared" si="1"/>
        <v>0</v>
      </c>
      <c r="G35" s="196">
        <f>SUM(VendorList!$AS7)</f>
        <v>0</v>
      </c>
      <c r="I35" s="196">
        <f>SUM(VendorList!$AS8)</f>
        <v>0</v>
      </c>
      <c r="K35" s="196">
        <f>SUM(VendorList!$AS9)</f>
        <v>0</v>
      </c>
      <c r="M35" s="196">
        <f>SUM(VendorList!$AS10)</f>
        <v>0</v>
      </c>
      <c r="O35" s="196">
        <f>SUM(VendorList!$AS11)</f>
        <v>0</v>
      </c>
      <c r="Q35" s="196">
        <f>SUM(VendorList!$AS12)</f>
        <v>0</v>
      </c>
      <c r="S35" s="196">
        <f>SUM(VendorList!$AS13)</f>
        <v>0</v>
      </c>
    </row>
    <row r="37" spans="2:19" ht="12.75">
      <c r="B37" s="197" t="s">
        <v>89</v>
      </c>
      <c r="E37" s="198">
        <f>SUM(E24:E35)</f>
        <v>0</v>
      </c>
      <c r="G37" s="198">
        <f>SUM(G24:G35)</f>
        <v>0</v>
      </c>
      <c r="I37" s="198">
        <f>SUM(I24:I35)</f>
        <v>0</v>
      </c>
      <c r="K37" s="198">
        <f>SUM(K24:K35)</f>
        <v>0</v>
      </c>
      <c r="M37" s="198">
        <f>SUM(M24:M35)</f>
        <v>0</v>
      </c>
      <c r="O37" s="198">
        <f>SUM(O24:O35)</f>
        <v>0</v>
      </c>
      <c r="Q37" s="198">
        <f>SUM(Q24:Q35)</f>
        <v>0</v>
      </c>
      <c r="S37" s="198">
        <f>SUM(S24:S35)</f>
        <v>0</v>
      </c>
    </row>
    <row r="38" spans="2:19" ht="12.75">
      <c r="B38" s="194"/>
      <c r="C38" s="194"/>
      <c r="D38" s="194"/>
      <c r="E38" s="199"/>
      <c r="G38" s="199"/>
      <c r="I38" s="199"/>
      <c r="K38" s="199"/>
      <c r="M38" s="199"/>
      <c r="O38" s="199"/>
      <c r="Q38" s="199"/>
      <c r="S38" s="199"/>
    </row>
    <row r="39" ht="12.75">
      <c r="B39" s="190" t="s">
        <v>167</v>
      </c>
    </row>
    <row r="40" spans="5:19" ht="12.75">
      <c r="E40" s="192" t="s">
        <v>1</v>
      </c>
      <c r="G40" s="192" t="s">
        <v>2</v>
      </c>
      <c r="I40" s="192" t="s">
        <v>3</v>
      </c>
      <c r="K40" s="192" t="s">
        <v>4</v>
      </c>
      <c r="M40" s="192" t="s">
        <v>5</v>
      </c>
      <c r="O40" s="192" t="s">
        <v>6</v>
      </c>
      <c r="Q40" s="192" t="s">
        <v>15</v>
      </c>
      <c r="S40" s="192" t="s">
        <v>16</v>
      </c>
    </row>
    <row r="41" spans="2:19" ht="12.75">
      <c r="B41" s="193">
        <f>Default!S$7</f>
        <v>37987</v>
      </c>
      <c r="C41" s="194"/>
      <c r="D41" s="194"/>
      <c r="E41" s="200">
        <f>IF(SUM(E$7&lt;&gt;0),IF(SUM(E24&lt;&gt;0),SUM(E$7/E24),0),0)</f>
        <v>0</v>
      </c>
      <c r="G41" s="201">
        <f>IF(SUM(G$7&lt;&gt;0),IF(SUM(G24&lt;&gt;0),SUM(G$7/G24),0),0)</f>
        <v>0</v>
      </c>
      <c r="I41" s="201">
        <f>IF(SUM(I$7&lt;&gt;0),IF(SUM(I24&lt;&gt;0),SUM(I$7/I24),0),0)</f>
        <v>0</v>
      </c>
      <c r="K41" s="201">
        <f>IF(SUM(K$7&lt;&gt;0),IF(SUM(K24&lt;&gt;0),SUM(K$7/K24),0),0)</f>
        <v>0</v>
      </c>
      <c r="M41" s="201">
        <f>IF(SUM(M$7&lt;&gt;0),IF(SUM(M24&lt;&gt;0),SUM(M$7/M24),0),0)</f>
        <v>0</v>
      </c>
      <c r="O41" s="201">
        <f>IF(SUM(O$7&lt;&gt;0),IF(SUM(O24&lt;&gt;0),SUM(O$7/O24),0),0)</f>
        <v>0</v>
      </c>
      <c r="Q41" s="201">
        <f>IF(SUM(Q$7&lt;&gt;0),IF(SUM(Q24&lt;&gt;0),SUM(Q$7/Q24),0),0)</f>
        <v>0</v>
      </c>
      <c r="S41" s="201">
        <f>IF(SUM(S$7&lt;&gt;0),IF(SUM(S24&lt;&gt;0),SUM(S$7/S24),0),0)</f>
        <v>0</v>
      </c>
    </row>
    <row r="42" spans="2:19" ht="12.75">
      <c r="B42" s="193">
        <f>Default!S$8</f>
        <v>38018</v>
      </c>
      <c r="C42" s="194"/>
      <c r="D42" s="194"/>
      <c r="E42" s="200">
        <f>IF(SUM(E$8&lt;&gt;0),IF(SUM(E25&lt;&gt;0),SUM(E$8/E25),0),0)</f>
        <v>0</v>
      </c>
      <c r="G42" s="201">
        <f>IF(SUM(G$8&lt;&gt;0),IF(SUM(G25&lt;&gt;0),SUM(G$8/G25),0),0)</f>
        <v>0</v>
      </c>
      <c r="I42" s="201">
        <f>IF(SUM(I$8&lt;&gt;0),IF(SUM(I25&lt;&gt;0),SUM(I$8/I25),0),0)</f>
        <v>0</v>
      </c>
      <c r="K42" s="201">
        <f>IF(SUM(K$8&lt;&gt;0),IF(SUM(K25&lt;&gt;0),SUM(K$8/K25),0),0)</f>
        <v>0</v>
      </c>
      <c r="M42" s="201">
        <f>IF(SUM(M$8&lt;&gt;0),IF(SUM(M25&lt;&gt;0),SUM(M$8/M25),0),0)</f>
        <v>0</v>
      </c>
      <c r="O42" s="201">
        <f>IF(SUM(O$8&lt;&gt;0),IF(SUM(O25&lt;&gt;0),SUM(O$8/O25),0),0)</f>
        <v>0</v>
      </c>
      <c r="Q42" s="201">
        <f>IF(SUM(Q$8&lt;&gt;0),IF(SUM(Q25&lt;&gt;0),SUM(Q$8/Q25),0),0)</f>
        <v>0</v>
      </c>
      <c r="S42" s="201">
        <f>IF(SUM(S$8&lt;&gt;0),IF(SUM(S25&lt;&gt;0),SUM(S$8/S25),0),0)</f>
        <v>0</v>
      </c>
    </row>
    <row r="43" spans="2:19" ht="12.75">
      <c r="B43" s="193">
        <f>Default!S$9</f>
        <v>38047</v>
      </c>
      <c r="C43" s="194"/>
      <c r="D43" s="194"/>
      <c r="E43" s="200">
        <f>IF(SUM(E$9&lt;&gt;0),IF(SUM(E26&lt;&gt;0),SUM(E$9/E26),0),0)</f>
        <v>0</v>
      </c>
      <c r="G43" s="201">
        <f>IF(SUM(G$9&lt;&gt;0),IF(SUM(G26&lt;&gt;0),SUM(G$9/G26),0),0)</f>
        <v>0</v>
      </c>
      <c r="I43" s="201">
        <f>IF(SUM(I$9&lt;&gt;0),IF(SUM(I26&lt;&gt;0),SUM(I$9/I26),0),0)</f>
        <v>0</v>
      </c>
      <c r="K43" s="201">
        <f>IF(SUM(K$9&lt;&gt;0),IF(SUM(K26&lt;&gt;0),SUM(K$9/K26),0),0)</f>
        <v>0</v>
      </c>
      <c r="M43" s="201">
        <f>IF(SUM(M$9&lt;&gt;0),IF(SUM(M26&lt;&gt;0),SUM(M$9/M26),0),0)</f>
        <v>0</v>
      </c>
      <c r="O43" s="201">
        <f>IF(SUM(O$9&lt;&gt;0),IF(SUM(O26&lt;&gt;0),SUM(O$9/O26),0),0)</f>
        <v>0</v>
      </c>
      <c r="Q43" s="201">
        <f>IF(SUM(Q$9&lt;&gt;0),IF(SUM(Q26&lt;&gt;0),SUM(Q$9/Q26),0),0)</f>
        <v>0</v>
      </c>
      <c r="S43" s="201">
        <f>IF(SUM(S$9&lt;&gt;0),IF(SUM(S26&lt;&gt;0),SUM(S$9/S26),0),0)</f>
        <v>0</v>
      </c>
    </row>
    <row r="44" spans="2:19" ht="12.75">
      <c r="B44" s="193">
        <f>Default!S$10</f>
        <v>38078</v>
      </c>
      <c r="C44" s="194"/>
      <c r="D44" s="194"/>
      <c r="E44" s="200">
        <f>IF(SUM(E$10&lt;&gt;0),IF(SUM(E27&lt;&gt;0),SUM(E$10/E27),0),0)</f>
        <v>0</v>
      </c>
      <c r="G44" s="201">
        <f>IF(SUM(G$10&lt;&gt;0),IF(SUM(G27&lt;&gt;0),SUM(G$10/G27),0),0)</f>
        <v>0</v>
      </c>
      <c r="I44" s="201">
        <f>IF(SUM(I$10&lt;&gt;0),IF(SUM(I27&lt;&gt;0),SUM(I$10/I27),0),0)</f>
        <v>0</v>
      </c>
      <c r="K44" s="201">
        <f>IF(SUM(K$10&lt;&gt;0),IF(SUM(K27&lt;&gt;0),SUM(K$10/K27),0),0)</f>
        <v>0</v>
      </c>
      <c r="M44" s="201">
        <f>IF(SUM(M$10&lt;&gt;0),IF(SUM(M27&lt;&gt;0),SUM(M$10/M27),0),0)</f>
        <v>0</v>
      </c>
      <c r="O44" s="201">
        <f>IF(SUM(O$10&lt;&gt;0),IF(SUM(O27&lt;&gt;0),SUM(O$10/O27),0),0)</f>
        <v>0</v>
      </c>
      <c r="Q44" s="201">
        <f>IF(SUM(Q$10&lt;&gt;0),IF(SUM(Q27&lt;&gt;0),SUM(Q$10/Q27),0),0)</f>
        <v>0</v>
      </c>
      <c r="S44" s="201">
        <f>IF(SUM(S$10&lt;&gt;0),IF(SUM(S27&lt;&gt;0),SUM(S$10/S27),0),0)</f>
        <v>0</v>
      </c>
    </row>
    <row r="45" spans="2:19" ht="12.75">
      <c r="B45" s="193">
        <f>Default!S$11</f>
        <v>38108</v>
      </c>
      <c r="C45" s="194"/>
      <c r="D45" s="194"/>
      <c r="E45" s="200">
        <f>IF(SUM(E$11&lt;&gt;0),IF(SUM(E28&lt;&gt;0),SUM(E$11/E28),0),0)</f>
        <v>0</v>
      </c>
      <c r="G45" s="201">
        <f>IF(SUM(G$11&lt;&gt;0),IF(SUM(G28&lt;&gt;0),SUM(G$11/G28),0),0)</f>
        <v>0</v>
      </c>
      <c r="I45" s="201">
        <f>IF(SUM(I$11&lt;&gt;0),IF(SUM(I28&lt;&gt;0),SUM(I$11/I28),0),0)</f>
        <v>0</v>
      </c>
      <c r="K45" s="201">
        <f>IF(SUM(K$11&lt;&gt;0),IF(SUM(K28&lt;&gt;0),SUM(K$11/K28),0),0)</f>
        <v>0</v>
      </c>
      <c r="M45" s="201">
        <f>IF(SUM(M$11&lt;&gt;0),IF(SUM(M28&lt;&gt;0),SUM(M$11/M28),0),0)</f>
        <v>0</v>
      </c>
      <c r="O45" s="201">
        <f>IF(SUM(O$11&lt;&gt;0),IF(SUM(O28&lt;&gt;0),SUM(O$11/O28),0),0)</f>
        <v>0</v>
      </c>
      <c r="Q45" s="201">
        <f>IF(SUM(Q$11&lt;&gt;0),IF(SUM(Q28&lt;&gt;0),SUM(Q$11/Q28),0),0)</f>
        <v>0</v>
      </c>
      <c r="S45" s="201">
        <f>IF(SUM(S$11&lt;&gt;0),IF(SUM(S28&lt;&gt;0),SUM(S$11/S28),0),0)</f>
        <v>0</v>
      </c>
    </row>
    <row r="46" spans="2:19" ht="12.75">
      <c r="B46" s="193">
        <f>Default!S$12</f>
        <v>38139</v>
      </c>
      <c r="C46" s="194"/>
      <c r="D46" s="194"/>
      <c r="E46" s="200">
        <f>IF(SUM(E$12&lt;&gt;0),IF(SUM(E29&lt;&gt;0),SUM(E$12/E29),0),0)</f>
        <v>0</v>
      </c>
      <c r="G46" s="201">
        <f>IF(SUM(G$12&lt;&gt;0),IF(SUM(G29&lt;&gt;0),SUM(G$12/G29),0),0)</f>
        <v>0</v>
      </c>
      <c r="I46" s="201">
        <f>IF(SUM(I$12&lt;&gt;0),IF(SUM(I29&lt;&gt;0),SUM(I$12/I29),0),0)</f>
        <v>0</v>
      </c>
      <c r="K46" s="201">
        <f>IF(SUM(K$12&lt;&gt;0),IF(SUM(K29&lt;&gt;0),SUM(K$12/K29),0),0)</f>
        <v>0</v>
      </c>
      <c r="M46" s="201">
        <f>IF(SUM(M$12&lt;&gt;0),IF(SUM(M29&lt;&gt;0),SUM(M$12/M29),0),0)</f>
        <v>0</v>
      </c>
      <c r="O46" s="201">
        <f>IF(SUM(O$12&lt;&gt;0),IF(SUM(O29&lt;&gt;0),SUM(O$12/O29),0),0)</f>
        <v>0</v>
      </c>
      <c r="Q46" s="201">
        <f>IF(SUM(Q$12&lt;&gt;0),IF(SUM(Q29&lt;&gt;0),SUM(Q$12/Q29),0),0)</f>
        <v>0</v>
      </c>
      <c r="S46" s="201">
        <f>IF(SUM(S$12&lt;&gt;0),IF(SUM(S29&lt;&gt;0),SUM(S$12/S29),0),0)</f>
        <v>0</v>
      </c>
    </row>
    <row r="47" spans="2:19" ht="12.75">
      <c r="B47" s="193">
        <f>Default!S$13</f>
        <v>38169</v>
      </c>
      <c r="C47" s="194"/>
      <c r="D47" s="194"/>
      <c r="E47" s="200">
        <f>IF(SUM(E$13&lt;&gt;0),IF(SUM(E30&lt;&gt;0),SUM(E$13/E30),0),0)</f>
        <v>0</v>
      </c>
      <c r="G47" s="201">
        <f>IF(SUM(G$13&lt;&gt;0),IF(SUM(G30&lt;&gt;0),SUM(G$13/G30),0),0)</f>
        <v>0</v>
      </c>
      <c r="I47" s="201">
        <f>IF(SUM(I$13&lt;&gt;0),IF(SUM(I30&lt;&gt;0),SUM(I$13/I30),0),0)</f>
        <v>0</v>
      </c>
      <c r="K47" s="201">
        <f>IF(SUM(K$13&lt;&gt;0),IF(SUM(K30&lt;&gt;0),SUM(K$13/K30),0),0)</f>
        <v>0</v>
      </c>
      <c r="M47" s="201">
        <f>IF(SUM(M$13&lt;&gt;0),IF(SUM(M30&lt;&gt;0),SUM(M$13/M30),0),0)</f>
        <v>0</v>
      </c>
      <c r="O47" s="201">
        <f>IF(SUM(O$13&lt;&gt;0),IF(SUM(O30&lt;&gt;0),SUM(O$13/O30),0),0)</f>
        <v>0</v>
      </c>
      <c r="Q47" s="201">
        <f>IF(SUM(Q$13&lt;&gt;0),IF(SUM(Q30&lt;&gt;0),SUM(Q$13/Q30),0),0)</f>
        <v>0</v>
      </c>
      <c r="S47" s="201">
        <f>IF(SUM(S$13&lt;&gt;0),IF(SUM(S30&lt;&gt;0),SUM(S$13/S30),0),0)</f>
        <v>0</v>
      </c>
    </row>
    <row r="48" spans="2:19" ht="12.75">
      <c r="B48" s="193">
        <f>Default!S$14</f>
        <v>38200</v>
      </c>
      <c r="C48" s="194"/>
      <c r="D48" s="194"/>
      <c r="E48" s="200">
        <f>IF(SUM(E$14&lt;&gt;0),IF(SUM(E31&lt;&gt;0),SUM(E$14/E31),0),0)</f>
        <v>0</v>
      </c>
      <c r="G48" s="201">
        <f>IF(SUM(G$14&lt;&gt;0),IF(SUM(G31&lt;&gt;0),SUM(G$14/G31),0),0)</f>
        <v>0</v>
      </c>
      <c r="I48" s="201">
        <f>IF(SUM(I$14&lt;&gt;0),IF(SUM(I31&lt;&gt;0),SUM(I$14/I31),0),0)</f>
        <v>0</v>
      </c>
      <c r="K48" s="201">
        <f>IF(SUM(K$14&lt;&gt;0),IF(SUM(K31&lt;&gt;0),SUM(K$14/K31),0),0)</f>
        <v>0</v>
      </c>
      <c r="M48" s="201">
        <f>IF(SUM(M$14&lt;&gt;0),IF(SUM(M31&lt;&gt;0),SUM(M$14/M31),0),0)</f>
        <v>0</v>
      </c>
      <c r="O48" s="201">
        <f>IF(SUM(O$14&lt;&gt;0),IF(SUM(O31&lt;&gt;0),SUM(O$14/O31),0),0)</f>
        <v>0</v>
      </c>
      <c r="Q48" s="201">
        <f>IF(SUM(Q$14&lt;&gt;0),IF(SUM(Q31&lt;&gt;0),SUM(Q$14/Q31),0),0)</f>
        <v>0</v>
      </c>
      <c r="S48" s="201">
        <f>IF(SUM(S$14&lt;&gt;0),IF(SUM(S31&lt;&gt;0),SUM(S$14/S31),0),0)</f>
        <v>0</v>
      </c>
    </row>
    <row r="49" spans="2:19" ht="12.75">
      <c r="B49" s="193">
        <f>Default!S$15</f>
        <v>38231</v>
      </c>
      <c r="C49" s="194"/>
      <c r="D49" s="194"/>
      <c r="E49" s="200">
        <f>IF(SUM(E$15&lt;&gt;0),IF(SUM(E32&lt;&gt;0),SUM(E$15/E32),0),0)</f>
        <v>0</v>
      </c>
      <c r="G49" s="201">
        <f>IF(SUM(G$15&lt;&gt;0),IF(SUM(G32&lt;&gt;0),SUM(G$15/G32),0),0)</f>
        <v>0</v>
      </c>
      <c r="I49" s="201">
        <f>IF(SUM(I$15&lt;&gt;0),IF(SUM(I32&lt;&gt;0),SUM(I$15/I32),0),0)</f>
        <v>0</v>
      </c>
      <c r="K49" s="201">
        <f>IF(SUM(K$15&lt;&gt;0),IF(SUM(K32&lt;&gt;0),SUM(K$15/K32),0),0)</f>
        <v>0</v>
      </c>
      <c r="M49" s="201">
        <f>IF(SUM(M$15&lt;&gt;0),IF(SUM(M32&lt;&gt;0),SUM(M$15/M32),0),0)</f>
        <v>0</v>
      </c>
      <c r="O49" s="201">
        <f>IF(SUM(O$15&lt;&gt;0),IF(SUM(O32&lt;&gt;0),SUM(O$15/O32),0),0)</f>
        <v>0</v>
      </c>
      <c r="Q49" s="201">
        <f>IF(SUM(Q$15&lt;&gt;0),IF(SUM(Q32&lt;&gt;0),SUM(Q$15/Q32),0),0)</f>
        <v>0</v>
      </c>
      <c r="S49" s="201">
        <f>IF(SUM(S$15&lt;&gt;0),IF(SUM(S32&lt;&gt;0),SUM(S$15/S32),0),0)</f>
        <v>0</v>
      </c>
    </row>
    <row r="50" spans="2:19" ht="12.75">
      <c r="B50" s="193">
        <f>Default!S$16</f>
        <v>38261</v>
      </c>
      <c r="C50" s="194"/>
      <c r="D50" s="194"/>
      <c r="E50" s="200">
        <f>IF(SUM(E$16&lt;&gt;0),IF(SUM(E33&lt;&gt;0),SUM(E$16/E33),0),0)</f>
        <v>0</v>
      </c>
      <c r="G50" s="201">
        <f>IF(SUM(G$16&lt;&gt;0),IF(SUM(G33&lt;&gt;0),SUM(G$16/G33),0),0)</f>
        <v>0</v>
      </c>
      <c r="I50" s="201">
        <f>IF(SUM(I$16&lt;&gt;0),IF(SUM(I33&lt;&gt;0),SUM(I$16/I33),0),0)</f>
        <v>0</v>
      </c>
      <c r="K50" s="201">
        <f>IF(SUM(K$16&lt;&gt;0),IF(SUM(K33&lt;&gt;0),SUM(K$16/K33),0),0)</f>
        <v>0</v>
      </c>
      <c r="M50" s="201">
        <f>IF(SUM(M$16&lt;&gt;0),IF(SUM(M33&lt;&gt;0),SUM(M$16/M33),0),0)</f>
        <v>0</v>
      </c>
      <c r="O50" s="201">
        <f>IF(SUM(O$16&lt;&gt;0),IF(SUM(O33&lt;&gt;0),SUM(O$16/O33),0),0)</f>
        <v>0</v>
      </c>
      <c r="Q50" s="201">
        <f>IF(SUM(Q$16&lt;&gt;0),IF(SUM(Q33&lt;&gt;0),SUM(Q$16/Q33),0),0)</f>
        <v>0</v>
      </c>
      <c r="S50" s="201">
        <f>IF(SUM(S$16&lt;&gt;0),IF(SUM(S33&lt;&gt;0),SUM(S$16/S33),0),0)</f>
        <v>0</v>
      </c>
    </row>
    <row r="51" spans="2:19" ht="12.75">
      <c r="B51" s="193">
        <f>Default!S$17</f>
        <v>38292</v>
      </c>
      <c r="C51" s="194"/>
      <c r="D51" s="194"/>
      <c r="E51" s="200">
        <f>IF(SUM(E$17&lt;&gt;0),IF(SUM(E34&lt;&gt;0),SUM(E$17/E34),0),0)</f>
        <v>0</v>
      </c>
      <c r="G51" s="201">
        <f>IF(SUM(G$17&lt;&gt;0),IF(SUM(G34&lt;&gt;0),SUM(G$17/G34),0),0)</f>
        <v>0</v>
      </c>
      <c r="I51" s="201">
        <f>IF(SUM(I$17&lt;&gt;0),IF(SUM(I34&lt;&gt;0),SUM(I$17/I34),0),0)</f>
        <v>0</v>
      </c>
      <c r="K51" s="201">
        <f>IF(SUM(K$17&lt;&gt;0),IF(SUM(K34&lt;&gt;0),SUM(K$17/K34),0),0)</f>
        <v>0</v>
      </c>
      <c r="M51" s="201">
        <f>IF(SUM(M$17&lt;&gt;0),IF(SUM(M34&lt;&gt;0),SUM(M$17/M34),0),0)</f>
        <v>0</v>
      </c>
      <c r="O51" s="201">
        <f>IF(SUM(O$17&lt;&gt;0),IF(SUM(O34&lt;&gt;0),SUM(O$17/O34),0),0)</f>
        <v>0</v>
      </c>
      <c r="Q51" s="201">
        <f>IF(SUM(Q$17&lt;&gt;0),IF(SUM(Q34&lt;&gt;0),SUM(Q$17/Q34),0),0)</f>
        <v>0</v>
      </c>
      <c r="S51" s="201">
        <f>IF(SUM(S$17&lt;&gt;0),IF(SUM(S34&lt;&gt;0),SUM(S$17/S34),0),0)</f>
        <v>0</v>
      </c>
    </row>
    <row r="52" spans="2:19" ht="12.75">
      <c r="B52" s="193">
        <f>Default!S$18</f>
        <v>38322</v>
      </c>
      <c r="C52" s="194"/>
      <c r="D52" s="194"/>
      <c r="E52" s="200">
        <f>IF(SUM(E$18&lt;&gt;0),IF(SUM(E35&lt;&gt;0),SUM(E$18/E35),0),0)</f>
        <v>0</v>
      </c>
      <c r="G52" s="201">
        <f>IF(SUM(G$18&lt;&gt;0),IF(SUM(G35&lt;&gt;0),SUM(G$18/G35),0),0)</f>
        <v>0</v>
      </c>
      <c r="I52" s="201">
        <f>IF(SUM(I$18&lt;&gt;0),IF(SUM(I35&lt;&gt;0),SUM(I$18/I35),0),0)</f>
        <v>0</v>
      </c>
      <c r="K52" s="201">
        <f>IF(SUM(K$18&lt;&gt;0),IF(SUM(K35&lt;&gt;0),SUM(K$18/K35),0),0)</f>
        <v>0</v>
      </c>
      <c r="M52" s="201">
        <f>IF(SUM(M$18&lt;&gt;0),IF(SUM(M35&lt;&gt;0),SUM(M$18/M35),0),0)</f>
        <v>0</v>
      </c>
      <c r="O52" s="201">
        <f>IF(SUM(O$18&lt;&gt;0),IF(SUM(O35&lt;&gt;0),SUM(O$18/O35),0),0)</f>
        <v>0</v>
      </c>
      <c r="Q52" s="201">
        <f>IF(SUM(Q$18&lt;&gt;0),IF(SUM(Q35&lt;&gt;0),SUM(Q$18/Q35),0),0)</f>
        <v>0</v>
      </c>
      <c r="S52" s="201">
        <f>IF(SUM(S$18&lt;&gt;0),IF(SUM(S35&lt;&gt;0),SUM(S$18/S35),0),0)</f>
        <v>0</v>
      </c>
    </row>
    <row r="54" spans="2:19" ht="12.75">
      <c r="B54" s="197" t="s">
        <v>89</v>
      </c>
      <c r="E54" s="202">
        <f>SUM(E41:E52)</f>
        <v>0</v>
      </c>
      <c r="G54" s="202">
        <f>SUM(G41:G52)</f>
        <v>0</v>
      </c>
      <c r="I54" s="202">
        <f>SUM(I41:I52)</f>
        <v>0</v>
      </c>
      <c r="K54" s="202">
        <f>SUM(K41:K52)</f>
        <v>0</v>
      </c>
      <c r="M54" s="202">
        <f>SUM(M41:M52)</f>
        <v>0</v>
      </c>
      <c r="O54" s="202">
        <f>SUM(O41:O52)</f>
        <v>0</v>
      </c>
      <c r="Q54" s="202">
        <f>SUM(Q41:Q52)</f>
        <v>0</v>
      </c>
      <c r="S54" s="202">
        <f>SUM(S41:S52)</f>
        <v>0</v>
      </c>
    </row>
    <row r="55" spans="2:4" ht="12.75">
      <c r="B55" s="203"/>
      <c r="C55" s="203"/>
      <c r="D55" s="203"/>
    </row>
    <row r="56" spans="2:4" ht="18">
      <c r="B56" s="4" t="s">
        <v>177</v>
      </c>
      <c r="C56" s="203"/>
      <c r="D56" s="203"/>
    </row>
    <row r="58" spans="2:4" ht="12.75">
      <c r="B58" s="203"/>
      <c r="C58" s="203"/>
      <c r="D58" s="203"/>
    </row>
    <row r="59" spans="2:4" ht="12.75">
      <c r="B59" s="203"/>
      <c r="C59" s="203"/>
      <c r="D59" s="203"/>
    </row>
    <row r="60" spans="2:4" ht="12.75">
      <c r="B60" s="203"/>
      <c r="C60" s="203"/>
      <c r="D60" s="203"/>
    </row>
    <row r="61" ht="12.75">
      <c r="B61" s="190" t="s">
        <v>166</v>
      </c>
    </row>
    <row r="62" spans="5:19" ht="12.75">
      <c r="E62" s="192" t="s">
        <v>1</v>
      </c>
      <c r="G62" s="192" t="s">
        <v>2</v>
      </c>
      <c r="I62" s="192" t="s">
        <v>3</v>
      </c>
      <c r="K62" s="192" t="s">
        <v>4</v>
      </c>
      <c r="M62" s="192" t="s">
        <v>5</v>
      </c>
      <c r="O62" s="192" t="s">
        <v>6</v>
      </c>
      <c r="Q62" s="192" t="s">
        <v>15</v>
      </c>
      <c r="S62" s="192" t="s">
        <v>16</v>
      </c>
    </row>
    <row r="63" spans="2:19" ht="12.75">
      <c r="B63" s="193">
        <f>Default!S$7</f>
        <v>37987</v>
      </c>
      <c r="C63" s="194"/>
      <c r="D63" s="194"/>
      <c r="E63" s="195">
        <f>SUM(G63+I63+K63+M63+O63+Q63+S63)</f>
        <v>0</v>
      </c>
      <c r="G63" s="196">
        <f>SUM(VendorList!$AH16)</f>
        <v>0</v>
      </c>
      <c r="I63" s="196">
        <f>SUM(VendorList!$AH17)</f>
        <v>0</v>
      </c>
      <c r="K63" s="196">
        <f>SUM(VendorList!$AH18)</f>
        <v>0</v>
      </c>
      <c r="M63" s="196">
        <f>SUM(VendorList!$AH19)</f>
        <v>0</v>
      </c>
      <c r="O63" s="196">
        <f>SUM(VendorList!$AH20)</f>
        <v>0</v>
      </c>
      <c r="Q63" s="196">
        <f>SUM(VendorList!$AH21)</f>
        <v>0</v>
      </c>
      <c r="S63" s="196">
        <f>SUM(VendorList!$AH22)</f>
        <v>0</v>
      </c>
    </row>
    <row r="64" spans="2:19" ht="12.75">
      <c r="B64" s="193">
        <f>Default!S$8</f>
        <v>38018</v>
      </c>
      <c r="C64" s="194"/>
      <c r="D64" s="194"/>
      <c r="E64" s="195">
        <f aca="true" t="shared" si="2" ref="E64:E74">SUM(G64+I64+K64+M64+O64+Q64+S64)</f>
        <v>0</v>
      </c>
      <c r="G64" s="196">
        <f>SUM(VendorList!$AI16)</f>
        <v>0</v>
      </c>
      <c r="I64" s="196">
        <f>SUM(VendorList!$AI17)</f>
        <v>0</v>
      </c>
      <c r="K64" s="196">
        <f>SUM(VendorList!$AI18)</f>
        <v>0</v>
      </c>
      <c r="M64" s="196">
        <f>SUM(VendorList!$AI19)</f>
        <v>0</v>
      </c>
      <c r="O64" s="196">
        <f>SUM(VendorList!$AI20)</f>
        <v>0</v>
      </c>
      <c r="Q64" s="196">
        <f>SUM(VendorList!$AI21)</f>
        <v>0</v>
      </c>
      <c r="S64" s="196">
        <f>SUM(VendorList!$AI22)</f>
        <v>0</v>
      </c>
    </row>
    <row r="65" spans="2:19" ht="12.75">
      <c r="B65" s="193">
        <f>Default!S$9</f>
        <v>38047</v>
      </c>
      <c r="C65" s="194"/>
      <c r="D65" s="194"/>
      <c r="E65" s="195">
        <f t="shared" si="2"/>
        <v>0</v>
      </c>
      <c r="G65" s="196">
        <f>SUM(VendorList!$AJ16)</f>
        <v>0</v>
      </c>
      <c r="I65" s="196">
        <f>SUM(VendorList!$AJ17)</f>
        <v>0</v>
      </c>
      <c r="K65" s="196">
        <f>SUM(VendorList!$AJ18)</f>
        <v>0</v>
      </c>
      <c r="M65" s="196">
        <f>SUM(VendorList!$AJ19)</f>
        <v>0</v>
      </c>
      <c r="O65" s="196">
        <f>SUM(VendorList!$AJ20)</f>
        <v>0</v>
      </c>
      <c r="Q65" s="196">
        <f>SUM(VendorList!$AJ21)</f>
        <v>0</v>
      </c>
      <c r="S65" s="196">
        <f>SUM(VendorList!$AJ22)</f>
        <v>0</v>
      </c>
    </row>
    <row r="66" spans="2:19" ht="12.75">
      <c r="B66" s="193">
        <f>Default!S$10</f>
        <v>38078</v>
      </c>
      <c r="C66" s="194"/>
      <c r="D66" s="194"/>
      <c r="E66" s="195">
        <f t="shared" si="2"/>
        <v>0</v>
      </c>
      <c r="G66" s="196">
        <f>SUM(VendorList!$AK16)</f>
        <v>0</v>
      </c>
      <c r="I66" s="196">
        <f>SUM(VendorList!$AK17)</f>
        <v>0</v>
      </c>
      <c r="K66" s="196">
        <f>SUM(VendorList!$AK18)</f>
        <v>0</v>
      </c>
      <c r="M66" s="196">
        <f>SUM(VendorList!$AK19)</f>
        <v>0</v>
      </c>
      <c r="O66" s="196">
        <f>SUM(VendorList!$AK20)</f>
        <v>0</v>
      </c>
      <c r="Q66" s="196">
        <f>SUM(VendorList!$AK21)</f>
        <v>0</v>
      </c>
      <c r="S66" s="196">
        <f>SUM(VendorList!$AK22)</f>
        <v>0</v>
      </c>
    </row>
    <row r="67" spans="2:19" ht="12.75">
      <c r="B67" s="193">
        <f>Default!S$11</f>
        <v>38108</v>
      </c>
      <c r="C67" s="194"/>
      <c r="D67" s="194"/>
      <c r="E67" s="195">
        <f t="shared" si="2"/>
        <v>0</v>
      </c>
      <c r="G67" s="196">
        <f>SUM(VendorList!$AL16)</f>
        <v>0</v>
      </c>
      <c r="I67" s="196">
        <f>SUM(VendorList!$AL17)</f>
        <v>0</v>
      </c>
      <c r="K67" s="196">
        <f>SUM(VendorList!$AL18)</f>
        <v>0</v>
      </c>
      <c r="M67" s="196">
        <f>SUM(VendorList!$AL19)</f>
        <v>0</v>
      </c>
      <c r="O67" s="196">
        <f>SUM(VendorList!$AL20)</f>
        <v>0</v>
      </c>
      <c r="Q67" s="196">
        <f>SUM(VendorList!$AL21)</f>
        <v>0</v>
      </c>
      <c r="S67" s="196">
        <f>SUM(VendorList!$AL22)</f>
        <v>0</v>
      </c>
    </row>
    <row r="68" spans="2:19" ht="12.75">
      <c r="B68" s="193">
        <f>Default!S$12</f>
        <v>38139</v>
      </c>
      <c r="C68" s="194"/>
      <c r="D68" s="194"/>
      <c r="E68" s="195">
        <f t="shared" si="2"/>
        <v>0</v>
      </c>
      <c r="G68" s="196">
        <f>SUM(VendorList!$AM16)</f>
        <v>0</v>
      </c>
      <c r="I68" s="196">
        <f>SUM(VendorList!$AM17)</f>
        <v>0</v>
      </c>
      <c r="K68" s="196">
        <f>SUM(VendorList!$AM18)</f>
        <v>0</v>
      </c>
      <c r="M68" s="196">
        <f>SUM(VendorList!$AM19)</f>
        <v>0</v>
      </c>
      <c r="O68" s="196">
        <f>SUM(VendorList!$AM20)</f>
        <v>0</v>
      </c>
      <c r="Q68" s="196">
        <f>SUM(VendorList!$AM21)</f>
        <v>0</v>
      </c>
      <c r="S68" s="196">
        <f>SUM(VendorList!$AM22)</f>
        <v>0</v>
      </c>
    </row>
    <row r="69" spans="2:19" ht="12.75">
      <c r="B69" s="193">
        <f>Default!S$13</f>
        <v>38169</v>
      </c>
      <c r="C69" s="194"/>
      <c r="D69" s="194"/>
      <c r="E69" s="195">
        <f t="shared" si="2"/>
        <v>0</v>
      </c>
      <c r="G69" s="196">
        <f>SUM(VendorList!$AN16)</f>
        <v>0</v>
      </c>
      <c r="I69" s="196">
        <f>SUM(VendorList!$AN17)</f>
        <v>0</v>
      </c>
      <c r="K69" s="196">
        <f>SUM(VendorList!$AN18)</f>
        <v>0</v>
      </c>
      <c r="M69" s="196">
        <f>SUM(VendorList!$AN19)</f>
        <v>0</v>
      </c>
      <c r="O69" s="196">
        <f>SUM(VendorList!$AN20)</f>
        <v>0</v>
      </c>
      <c r="Q69" s="196">
        <f>SUM(VendorList!$AN21)</f>
        <v>0</v>
      </c>
      <c r="S69" s="196">
        <f>SUM(VendorList!$AN22)</f>
        <v>0</v>
      </c>
    </row>
    <row r="70" spans="2:19" ht="12.75">
      <c r="B70" s="193">
        <f>Default!S$14</f>
        <v>38200</v>
      </c>
      <c r="C70" s="194"/>
      <c r="D70" s="194"/>
      <c r="E70" s="195">
        <f t="shared" si="2"/>
        <v>0</v>
      </c>
      <c r="G70" s="196">
        <f>SUM(VendorList!$AO16)</f>
        <v>0</v>
      </c>
      <c r="I70" s="196">
        <f>SUM(VendorList!$AO17)</f>
        <v>0</v>
      </c>
      <c r="K70" s="196">
        <f>SUM(VendorList!$AO18)</f>
        <v>0</v>
      </c>
      <c r="M70" s="196">
        <f>SUM(VendorList!$AO19)</f>
        <v>0</v>
      </c>
      <c r="O70" s="196">
        <f>SUM(VendorList!$AO20)</f>
        <v>0</v>
      </c>
      <c r="Q70" s="196">
        <f>SUM(VendorList!$AO21)</f>
        <v>0</v>
      </c>
      <c r="S70" s="196">
        <f>SUM(VendorList!$AO22)</f>
        <v>0</v>
      </c>
    </row>
    <row r="71" spans="2:19" ht="12.75">
      <c r="B71" s="193">
        <f>Default!S$15</f>
        <v>38231</v>
      </c>
      <c r="C71" s="194"/>
      <c r="D71" s="194"/>
      <c r="E71" s="195">
        <f t="shared" si="2"/>
        <v>0</v>
      </c>
      <c r="G71" s="196">
        <f>SUM(VendorList!$AP16)</f>
        <v>0</v>
      </c>
      <c r="I71" s="196">
        <f>SUM(VendorList!$AP17)</f>
        <v>0</v>
      </c>
      <c r="K71" s="196">
        <f>SUM(VendorList!$AP18)</f>
        <v>0</v>
      </c>
      <c r="M71" s="196">
        <f>SUM(VendorList!$AP19)</f>
        <v>0</v>
      </c>
      <c r="O71" s="196">
        <f>SUM(VendorList!$AP20)</f>
        <v>0</v>
      </c>
      <c r="Q71" s="196">
        <f>SUM(VendorList!$AP21)</f>
        <v>0</v>
      </c>
      <c r="S71" s="196">
        <f>SUM(VendorList!$AP22)</f>
        <v>0</v>
      </c>
    </row>
    <row r="72" spans="2:19" ht="12.75">
      <c r="B72" s="193">
        <f>Default!S$16</f>
        <v>38261</v>
      </c>
      <c r="C72" s="194"/>
      <c r="D72" s="194"/>
      <c r="E72" s="195">
        <f t="shared" si="2"/>
        <v>0</v>
      </c>
      <c r="G72" s="196">
        <f>SUM(VendorList!$AQ16)</f>
        <v>0</v>
      </c>
      <c r="I72" s="196">
        <f>SUM(VendorList!$AQ17)</f>
        <v>0</v>
      </c>
      <c r="K72" s="196">
        <f>SUM(VendorList!$AQ18)</f>
        <v>0</v>
      </c>
      <c r="M72" s="196">
        <f>SUM(VendorList!$AQ19)</f>
        <v>0</v>
      </c>
      <c r="O72" s="196">
        <f>SUM(VendorList!$AQ20)</f>
        <v>0</v>
      </c>
      <c r="Q72" s="196">
        <f>SUM(VendorList!$AQ21)</f>
        <v>0</v>
      </c>
      <c r="S72" s="196">
        <f>SUM(VendorList!$AQ22)</f>
        <v>0</v>
      </c>
    </row>
    <row r="73" spans="2:19" ht="12.75">
      <c r="B73" s="193">
        <f>Default!S$17</f>
        <v>38292</v>
      </c>
      <c r="C73" s="194"/>
      <c r="D73" s="194"/>
      <c r="E73" s="195">
        <f t="shared" si="2"/>
        <v>0</v>
      </c>
      <c r="G73" s="196">
        <f>SUM(VendorList!$AR16)</f>
        <v>0</v>
      </c>
      <c r="I73" s="196">
        <f>SUM(VendorList!$AR17)</f>
        <v>0</v>
      </c>
      <c r="K73" s="196">
        <f>SUM(VendorList!$AR18)</f>
        <v>0</v>
      </c>
      <c r="M73" s="196">
        <f>SUM(VendorList!$AR19)</f>
        <v>0</v>
      </c>
      <c r="O73" s="196">
        <f>SUM(VendorList!$AR20)</f>
        <v>0</v>
      </c>
      <c r="Q73" s="196">
        <f>SUM(VendorList!$AR21)</f>
        <v>0</v>
      </c>
      <c r="S73" s="196">
        <f>SUM(VendorList!$AR22)</f>
        <v>0</v>
      </c>
    </row>
    <row r="74" spans="2:19" ht="12.75">
      <c r="B74" s="193">
        <f>Default!S$18</f>
        <v>38322</v>
      </c>
      <c r="C74" s="194"/>
      <c r="D74" s="194"/>
      <c r="E74" s="195">
        <f t="shared" si="2"/>
        <v>0</v>
      </c>
      <c r="G74" s="196">
        <f>SUM(VendorList!$AS16)</f>
        <v>0</v>
      </c>
      <c r="I74" s="196">
        <f>SUM(VendorList!$AS17)</f>
        <v>0</v>
      </c>
      <c r="K74" s="196">
        <f>SUM(VendorList!$AS18)</f>
        <v>0</v>
      </c>
      <c r="M74" s="196">
        <f>SUM(VendorList!$AS19)</f>
        <v>0</v>
      </c>
      <c r="O74" s="196">
        <f>SUM(VendorList!$AS20)</f>
        <v>0</v>
      </c>
      <c r="Q74" s="196">
        <f>SUM(VendorList!$AS21)</f>
        <v>0</v>
      </c>
      <c r="S74" s="196">
        <f>SUM(VendorList!$AS22)</f>
        <v>0</v>
      </c>
    </row>
    <row r="76" spans="2:19" ht="12.75">
      <c r="B76" s="197" t="s">
        <v>89</v>
      </c>
      <c r="E76" s="198">
        <f>SUM(E63:E74)</f>
        <v>0</v>
      </c>
      <c r="G76" s="198">
        <f>SUM(G63:G74)</f>
        <v>0</v>
      </c>
      <c r="I76" s="198">
        <f>SUM(I63:I74)</f>
        <v>0</v>
      </c>
      <c r="K76" s="198">
        <f>SUM(K63:K74)</f>
        <v>0</v>
      </c>
      <c r="M76" s="198">
        <f>SUM(M63:M74)</f>
        <v>0</v>
      </c>
      <c r="O76" s="198">
        <f>SUM(O63:O74)</f>
        <v>0</v>
      </c>
      <c r="Q76" s="198">
        <f>SUM(Q63:Q74)</f>
        <v>0</v>
      </c>
      <c r="S76" s="198">
        <f>SUM(S63:S74)</f>
        <v>0</v>
      </c>
    </row>
    <row r="78" ht="12.75">
      <c r="B78" s="190" t="s">
        <v>168</v>
      </c>
    </row>
    <row r="79" spans="5:19" ht="12.75">
      <c r="E79" s="192" t="s">
        <v>1</v>
      </c>
      <c r="G79" s="192" t="s">
        <v>2</v>
      </c>
      <c r="I79" s="192" t="s">
        <v>3</v>
      </c>
      <c r="K79" s="192" t="s">
        <v>4</v>
      </c>
      <c r="M79" s="192" t="s">
        <v>5</v>
      </c>
      <c r="O79" s="192" t="s">
        <v>6</v>
      </c>
      <c r="Q79" s="192" t="s">
        <v>15</v>
      </c>
      <c r="S79" s="192" t="s">
        <v>16</v>
      </c>
    </row>
    <row r="80" spans="2:19" ht="12.75">
      <c r="B80" s="193">
        <f>Default!S$7</f>
        <v>37987</v>
      </c>
      <c r="C80" s="194"/>
      <c r="D80" s="194"/>
      <c r="E80" s="200">
        <f>IF(SUM(E$7&lt;&gt;0),IF(SUM(E63&lt;&gt;0),SUM(E$7/E63),0),0)</f>
        <v>0</v>
      </c>
      <c r="G80" s="201">
        <f>IF(SUM(G$7&lt;&gt;0),IF(SUM(G63&lt;&gt;0),SUM(G$7/G63),0),0)</f>
        <v>0</v>
      </c>
      <c r="I80" s="201">
        <f>IF(SUM(I$7&lt;&gt;0),IF(SUM(I63&lt;&gt;0),SUM(I$7/I63),0),0)</f>
        <v>0</v>
      </c>
      <c r="K80" s="201">
        <f>IF(SUM(K$7&lt;&gt;0),IF(SUM(K63&lt;&gt;0),SUM(K$7/K63),0),0)</f>
        <v>0</v>
      </c>
      <c r="M80" s="201">
        <f>IF(SUM(M$7&lt;&gt;0),IF(SUM(M63&lt;&gt;0),SUM(M$7/M63),0),0)</f>
        <v>0</v>
      </c>
      <c r="O80" s="201">
        <f>IF(SUM(O$7&lt;&gt;0),IF(SUM(O63&lt;&gt;0),SUM(O$7/O63),0),0)</f>
        <v>0</v>
      </c>
      <c r="Q80" s="201">
        <f>IF(SUM(Q$7&lt;&gt;0),IF(SUM(Q63&lt;&gt;0),SUM(Q$7/Q63),0),0)</f>
        <v>0</v>
      </c>
      <c r="S80" s="201">
        <f>IF(SUM(S$7&lt;&gt;0),IF(SUM(S63&lt;&gt;0),SUM(S$7/S63),0),0)</f>
        <v>0</v>
      </c>
    </row>
    <row r="81" spans="2:19" ht="12.75">
      <c r="B81" s="193">
        <f>Default!S$8</f>
        <v>38018</v>
      </c>
      <c r="C81" s="194"/>
      <c r="D81" s="194"/>
      <c r="E81" s="200">
        <f>IF(SUM(E$8&lt;&gt;0),IF(SUM(E64&lt;&gt;0),SUM(E$8/E64),0),0)</f>
        <v>0</v>
      </c>
      <c r="G81" s="201">
        <f>IF(SUM(G$8&lt;&gt;0),IF(SUM(G64&lt;&gt;0),SUM(G$8/G64),0),0)</f>
        <v>0</v>
      </c>
      <c r="I81" s="201">
        <f>IF(SUM(I$8&lt;&gt;0),IF(SUM(I64&lt;&gt;0),SUM(I$8/I64),0),0)</f>
        <v>0</v>
      </c>
      <c r="K81" s="201">
        <f>IF(SUM(K$8&lt;&gt;0),IF(SUM(K64&lt;&gt;0),SUM(K$8/K64),0),0)</f>
        <v>0</v>
      </c>
      <c r="M81" s="201">
        <f>IF(SUM(M$8&lt;&gt;0),IF(SUM(M64&lt;&gt;0),SUM(M$8/M64),0),0)</f>
        <v>0</v>
      </c>
      <c r="O81" s="201">
        <f>IF(SUM(O$8&lt;&gt;0),IF(SUM(O64&lt;&gt;0),SUM(O$8/O64),0),0)</f>
        <v>0</v>
      </c>
      <c r="Q81" s="201">
        <f>IF(SUM(Q$8&lt;&gt;0),IF(SUM(Q64&lt;&gt;0),SUM(Q$8/Q64),0),0)</f>
        <v>0</v>
      </c>
      <c r="S81" s="201">
        <f>IF(SUM(S$8&lt;&gt;0),IF(SUM(S64&lt;&gt;0),SUM(S$8/S64),0),0)</f>
        <v>0</v>
      </c>
    </row>
    <row r="82" spans="2:19" ht="12.75">
      <c r="B82" s="193">
        <f>Default!S$9</f>
        <v>38047</v>
      </c>
      <c r="C82" s="194"/>
      <c r="D82" s="194"/>
      <c r="E82" s="200">
        <f>IF(SUM(E$9&lt;&gt;0),IF(SUM(E65&lt;&gt;0),SUM(E$9/E65),0),0)</f>
        <v>0</v>
      </c>
      <c r="G82" s="201">
        <f>IF(SUM(G$9&lt;&gt;0),IF(SUM(G65&lt;&gt;0),SUM(G$9/G65),0),0)</f>
        <v>0</v>
      </c>
      <c r="I82" s="201">
        <f>IF(SUM(I$9&lt;&gt;0),IF(SUM(I65&lt;&gt;0),SUM(I$9/I65),0),0)</f>
        <v>0</v>
      </c>
      <c r="K82" s="201">
        <f>IF(SUM(K$9&lt;&gt;0),IF(SUM(K65&lt;&gt;0),SUM(K$9/K65),0),0)</f>
        <v>0</v>
      </c>
      <c r="M82" s="201">
        <f>IF(SUM(M$9&lt;&gt;0),IF(SUM(M65&lt;&gt;0),SUM(M$9/M65),0),0)</f>
        <v>0</v>
      </c>
      <c r="O82" s="201">
        <f>IF(SUM(O$9&lt;&gt;0),IF(SUM(O65&lt;&gt;0),SUM(O$9/O65),0),0)</f>
        <v>0</v>
      </c>
      <c r="Q82" s="201">
        <f>IF(SUM(Q$9&lt;&gt;0),IF(SUM(Q65&lt;&gt;0),SUM(Q$9/Q65),0),0)</f>
        <v>0</v>
      </c>
      <c r="S82" s="201">
        <f>IF(SUM(S$9&lt;&gt;0),IF(SUM(S65&lt;&gt;0),SUM(S$9/S65),0),0)</f>
        <v>0</v>
      </c>
    </row>
    <row r="83" spans="2:19" ht="12.75">
      <c r="B83" s="193">
        <f>Default!S$10</f>
        <v>38078</v>
      </c>
      <c r="C83" s="194"/>
      <c r="D83" s="194"/>
      <c r="E83" s="200">
        <f>IF(SUM(E$10&lt;&gt;0),IF(SUM(E66&lt;&gt;0),SUM(E$10/E66),0),0)</f>
        <v>0</v>
      </c>
      <c r="G83" s="201">
        <f>IF(SUM(G$10&lt;&gt;0),IF(SUM(G66&lt;&gt;0),SUM(G$10/G66),0),0)</f>
        <v>0</v>
      </c>
      <c r="I83" s="201">
        <f>IF(SUM(I$10&lt;&gt;0),IF(SUM(I66&lt;&gt;0),SUM(I$10/I66),0),0)</f>
        <v>0</v>
      </c>
      <c r="K83" s="201">
        <f>IF(SUM(K$10&lt;&gt;0),IF(SUM(K66&lt;&gt;0),SUM(K$10/K66),0),0)</f>
        <v>0</v>
      </c>
      <c r="M83" s="201">
        <f>IF(SUM(M$10&lt;&gt;0),IF(SUM(M66&lt;&gt;0),SUM(M$10/M66),0),0)</f>
        <v>0</v>
      </c>
      <c r="O83" s="201">
        <f>IF(SUM(O$10&lt;&gt;0),IF(SUM(O66&lt;&gt;0),SUM(O$10/O66),0),0)</f>
        <v>0</v>
      </c>
      <c r="Q83" s="201">
        <f>IF(SUM(Q$10&lt;&gt;0),IF(SUM(Q66&lt;&gt;0),SUM(Q$10/Q66),0),0)</f>
        <v>0</v>
      </c>
      <c r="S83" s="201">
        <f>IF(SUM(S$10&lt;&gt;0),IF(SUM(S66&lt;&gt;0),SUM(S$10/S66),0),0)</f>
        <v>0</v>
      </c>
    </row>
    <row r="84" spans="2:19" ht="12.75">
      <c r="B84" s="193">
        <f>Default!S$11</f>
        <v>38108</v>
      </c>
      <c r="C84" s="194"/>
      <c r="D84" s="194"/>
      <c r="E84" s="200">
        <f>IF(SUM(E$11&lt;&gt;0),IF(SUM(E67&lt;&gt;0),SUM(E$11/E67),0),0)</f>
        <v>0</v>
      </c>
      <c r="G84" s="201">
        <f>IF(SUM(G$11&lt;&gt;0),IF(SUM(G67&lt;&gt;0),SUM(G$11/G67),0),0)</f>
        <v>0</v>
      </c>
      <c r="I84" s="201">
        <f>IF(SUM(I$11&lt;&gt;0),IF(SUM(I67&lt;&gt;0),SUM(I$11/I67),0),0)</f>
        <v>0</v>
      </c>
      <c r="K84" s="201">
        <f>IF(SUM(K$11&lt;&gt;0),IF(SUM(K67&lt;&gt;0),SUM(K$11/K67),0),0)</f>
        <v>0</v>
      </c>
      <c r="M84" s="201">
        <f>IF(SUM(M$11&lt;&gt;0),IF(SUM(M67&lt;&gt;0),SUM(M$11/M67),0),0)</f>
        <v>0</v>
      </c>
      <c r="O84" s="201">
        <f>IF(SUM(O$11&lt;&gt;0),IF(SUM(O67&lt;&gt;0),SUM(O$11/O67),0),0)</f>
        <v>0</v>
      </c>
      <c r="Q84" s="201">
        <f>IF(SUM(Q$11&lt;&gt;0),IF(SUM(Q67&lt;&gt;0),SUM(Q$11/Q67),0),0)</f>
        <v>0</v>
      </c>
      <c r="S84" s="201">
        <f>IF(SUM(S$11&lt;&gt;0),IF(SUM(S67&lt;&gt;0),SUM(S$11/S67),0),0)</f>
        <v>0</v>
      </c>
    </row>
    <row r="85" spans="2:19" ht="12.75">
      <c r="B85" s="193">
        <f>Default!S$12</f>
        <v>38139</v>
      </c>
      <c r="C85" s="194"/>
      <c r="D85" s="194"/>
      <c r="E85" s="200">
        <f>IF(SUM(E$12&lt;&gt;0),IF(SUM(E68&lt;&gt;0),SUM(E$12/E68),0),0)</f>
        <v>0</v>
      </c>
      <c r="G85" s="201">
        <f>IF(SUM(G$12&lt;&gt;0),IF(SUM(G68&lt;&gt;0),SUM(G$12/G68),0),0)</f>
        <v>0</v>
      </c>
      <c r="I85" s="201">
        <f>IF(SUM(I$12&lt;&gt;0),IF(SUM(I68&lt;&gt;0),SUM(I$12/I68),0),0)</f>
        <v>0</v>
      </c>
      <c r="K85" s="201">
        <f>IF(SUM(K$12&lt;&gt;0),IF(SUM(K68&lt;&gt;0),SUM(K$12/K68),0),0)</f>
        <v>0</v>
      </c>
      <c r="M85" s="201">
        <f>IF(SUM(M$12&lt;&gt;0),IF(SUM(M68&lt;&gt;0),SUM(M$12/M68),0),0)</f>
        <v>0</v>
      </c>
      <c r="O85" s="201">
        <f>IF(SUM(O$12&lt;&gt;0),IF(SUM(O68&lt;&gt;0),SUM(O$12/O68),0),0)</f>
        <v>0</v>
      </c>
      <c r="Q85" s="201">
        <f>IF(SUM(Q$12&lt;&gt;0),IF(SUM(Q68&lt;&gt;0),SUM(Q$12/Q68),0),0)</f>
        <v>0</v>
      </c>
      <c r="S85" s="201">
        <f>IF(SUM(S$12&lt;&gt;0),IF(SUM(S68&lt;&gt;0),SUM(S$12/S68),0),0)</f>
        <v>0</v>
      </c>
    </row>
    <row r="86" spans="2:19" ht="12.75">
      <c r="B86" s="193">
        <f>Default!S$13</f>
        <v>38169</v>
      </c>
      <c r="C86" s="194"/>
      <c r="D86" s="194"/>
      <c r="E86" s="200">
        <f>IF(SUM(E$13&lt;&gt;0),IF(SUM(E69&lt;&gt;0),SUM(E$13/E69),0),0)</f>
        <v>0</v>
      </c>
      <c r="G86" s="201">
        <f>IF(SUM(G$13&lt;&gt;0),IF(SUM(G69&lt;&gt;0),SUM(G$13/G69),0),0)</f>
        <v>0</v>
      </c>
      <c r="I86" s="201">
        <f>IF(SUM(I$13&lt;&gt;0),IF(SUM(I69&lt;&gt;0),SUM(I$13/I69),0),0)</f>
        <v>0</v>
      </c>
      <c r="K86" s="201">
        <f>IF(SUM(K$13&lt;&gt;0),IF(SUM(K69&lt;&gt;0),SUM(K$13/K69),0),0)</f>
        <v>0</v>
      </c>
      <c r="M86" s="201">
        <f>IF(SUM(M$13&lt;&gt;0),IF(SUM(M69&lt;&gt;0),SUM(M$13/M69),0),0)</f>
        <v>0</v>
      </c>
      <c r="O86" s="201">
        <f>IF(SUM(O$13&lt;&gt;0),IF(SUM(O69&lt;&gt;0),SUM(O$13/O69),0),0)</f>
        <v>0</v>
      </c>
      <c r="Q86" s="201">
        <f>IF(SUM(Q$13&lt;&gt;0),IF(SUM(Q69&lt;&gt;0),SUM(Q$13/Q69),0),0)</f>
        <v>0</v>
      </c>
      <c r="S86" s="201">
        <f>IF(SUM(S$13&lt;&gt;0),IF(SUM(S69&lt;&gt;0),SUM(S$13/S69),0),0)</f>
        <v>0</v>
      </c>
    </row>
    <row r="87" spans="2:19" ht="12.75">
      <c r="B87" s="193">
        <f>Default!S$14</f>
        <v>38200</v>
      </c>
      <c r="C87" s="194"/>
      <c r="D87" s="194"/>
      <c r="E87" s="200">
        <f>IF(SUM(E$14&lt;&gt;0),IF(SUM(E70&lt;&gt;0),SUM(E$14/E70),0),0)</f>
        <v>0</v>
      </c>
      <c r="G87" s="201">
        <f>IF(SUM(G$14&lt;&gt;0),IF(SUM(G70&lt;&gt;0),SUM(G$14/G70),0),0)</f>
        <v>0</v>
      </c>
      <c r="I87" s="201">
        <f>IF(SUM(I$14&lt;&gt;0),IF(SUM(I70&lt;&gt;0),SUM(I$14/I70),0),0)</f>
        <v>0</v>
      </c>
      <c r="K87" s="201">
        <f>IF(SUM(K$14&lt;&gt;0),IF(SUM(K70&lt;&gt;0),SUM(K$14/K70),0),0)</f>
        <v>0</v>
      </c>
      <c r="M87" s="201">
        <f>IF(SUM(M$14&lt;&gt;0),IF(SUM(M70&lt;&gt;0),SUM(M$14/M70),0),0)</f>
        <v>0</v>
      </c>
      <c r="O87" s="201">
        <f>IF(SUM(O$14&lt;&gt;0),IF(SUM(O70&lt;&gt;0),SUM(O$14/O70),0),0)</f>
        <v>0</v>
      </c>
      <c r="Q87" s="201">
        <f>IF(SUM(Q$14&lt;&gt;0),IF(SUM(Q70&lt;&gt;0),SUM(Q$14/Q70),0),0)</f>
        <v>0</v>
      </c>
      <c r="S87" s="201">
        <f>IF(SUM(S$14&lt;&gt;0),IF(SUM(S70&lt;&gt;0),SUM(S$14/S70),0),0)</f>
        <v>0</v>
      </c>
    </row>
    <row r="88" spans="2:19" ht="12.75">
      <c r="B88" s="193">
        <f>Default!S$15</f>
        <v>38231</v>
      </c>
      <c r="C88" s="194"/>
      <c r="D88" s="194"/>
      <c r="E88" s="200">
        <f>IF(SUM(E$15&lt;&gt;0),IF(SUM(E71&lt;&gt;0),SUM(E$15/E71),0),0)</f>
        <v>0</v>
      </c>
      <c r="G88" s="201">
        <f>IF(SUM(G$15&lt;&gt;0),IF(SUM(G71&lt;&gt;0),SUM(G$15/G71),0),0)</f>
        <v>0</v>
      </c>
      <c r="I88" s="201">
        <f>IF(SUM(I$15&lt;&gt;0),IF(SUM(I71&lt;&gt;0),SUM(I$15/I71),0),0)</f>
        <v>0</v>
      </c>
      <c r="K88" s="201">
        <f>IF(SUM(K$15&lt;&gt;0),IF(SUM(K71&lt;&gt;0),SUM(K$15/K71),0),0)</f>
        <v>0</v>
      </c>
      <c r="M88" s="201">
        <f>IF(SUM(M$15&lt;&gt;0),IF(SUM(M71&lt;&gt;0),SUM(M$15/M71),0),0)</f>
        <v>0</v>
      </c>
      <c r="O88" s="201">
        <f>IF(SUM(O$15&lt;&gt;0),IF(SUM(O71&lt;&gt;0),SUM(O$15/O71),0),0)</f>
        <v>0</v>
      </c>
      <c r="Q88" s="201">
        <f>IF(SUM(Q$15&lt;&gt;0),IF(SUM(Q71&lt;&gt;0),SUM(Q$15/Q71),0),0)</f>
        <v>0</v>
      </c>
      <c r="S88" s="201">
        <f>IF(SUM(S$15&lt;&gt;0),IF(SUM(S71&lt;&gt;0),SUM(S$15/S71),0),0)</f>
        <v>0</v>
      </c>
    </row>
    <row r="89" spans="2:19" ht="12.75">
      <c r="B89" s="193">
        <f>Default!S$16</f>
        <v>38261</v>
      </c>
      <c r="C89" s="194"/>
      <c r="D89" s="194"/>
      <c r="E89" s="200">
        <f>IF(SUM(E$16&lt;&gt;0),IF(SUM(E72&lt;&gt;0),SUM(E$16/E72),0),0)</f>
        <v>0</v>
      </c>
      <c r="G89" s="201">
        <f>IF(SUM(G$16&lt;&gt;0),IF(SUM(G72&lt;&gt;0),SUM(G$16/G72),0),0)</f>
        <v>0</v>
      </c>
      <c r="I89" s="201">
        <f>IF(SUM(I$16&lt;&gt;0),IF(SUM(I72&lt;&gt;0),SUM(I$16/I72),0),0)</f>
        <v>0</v>
      </c>
      <c r="K89" s="201">
        <f>IF(SUM(K$16&lt;&gt;0),IF(SUM(K72&lt;&gt;0),SUM(K$16/K72),0),0)</f>
        <v>0</v>
      </c>
      <c r="M89" s="201">
        <f>IF(SUM(M$16&lt;&gt;0),IF(SUM(M72&lt;&gt;0),SUM(M$16/M72),0),0)</f>
        <v>0</v>
      </c>
      <c r="O89" s="201">
        <f>IF(SUM(O$16&lt;&gt;0),IF(SUM(O72&lt;&gt;0),SUM(O$16/O72),0),0)</f>
        <v>0</v>
      </c>
      <c r="Q89" s="201">
        <f>IF(SUM(Q$16&lt;&gt;0),IF(SUM(Q72&lt;&gt;0),SUM(Q$16/Q72),0),0)</f>
        <v>0</v>
      </c>
      <c r="S89" s="201">
        <f>IF(SUM(S$16&lt;&gt;0),IF(SUM(S72&lt;&gt;0),SUM(S$16/S72),0),0)</f>
        <v>0</v>
      </c>
    </row>
    <row r="90" spans="2:19" ht="12.75">
      <c r="B90" s="193">
        <f>Default!S$17</f>
        <v>38292</v>
      </c>
      <c r="C90" s="194"/>
      <c r="D90" s="194"/>
      <c r="E90" s="200">
        <f>IF(SUM(E$17&lt;&gt;0),IF(SUM(E73&lt;&gt;0),SUM(E$17/E73),0),0)</f>
        <v>0</v>
      </c>
      <c r="G90" s="201">
        <f>IF(SUM(G$17&lt;&gt;0),IF(SUM(G73&lt;&gt;0),SUM(G$17/G73),0),0)</f>
        <v>0</v>
      </c>
      <c r="I90" s="201">
        <f>IF(SUM(I$17&lt;&gt;0),IF(SUM(I73&lt;&gt;0),SUM(I$17/I73),0),0)</f>
        <v>0</v>
      </c>
      <c r="K90" s="201">
        <f>IF(SUM(K$17&lt;&gt;0),IF(SUM(K73&lt;&gt;0),SUM(K$17/K73),0),0)</f>
        <v>0</v>
      </c>
      <c r="M90" s="201">
        <f>IF(SUM(M$17&lt;&gt;0),IF(SUM(M73&lt;&gt;0),SUM(M$17/M73),0),0)</f>
        <v>0</v>
      </c>
      <c r="O90" s="201">
        <f>IF(SUM(O$17&lt;&gt;0),IF(SUM(O73&lt;&gt;0),SUM(O$17/O73),0),0)</f>
        <v>0</v>
      </c>
      <c r="Q90" s="201">
        <f>IF(SUM(Q$17&lt;&gt;0),IF(SUM(Q73&lt;&gt;0),SUM(Q$17/Q73),0),0)</f>
        <v>0</v>
      </c>
      <c r="S90" s="201">
        <f>IF(SUM(S$17&lt;&gt;0),IF(SUM(S73&lt;&gt;0),SUM(S$17/S73),0),0)</f>
        <v>0</v>
      </c>
    </row>
    <row r="91" spans="2:19" ht="12.75">
      <c r="B91" s="193">
        <f>Default!S$18</f>
        <v>38322</v>
      </c>
      <c r="C91" s="194"/>
      <c r="D91" s="194"/>
      <c r="E91" s="200">
        <f>IF(SUM(E$18&lt;&gt;0),IF(SUM(E74&lt;&gt;0),SUM(E$18/E74),0),0)</f>
        <v>0</v>
      </c>
      <c r="G91" s="201">
        <f>IF(SUM(G$18&lt;&gt;0),IF(SUM(G74&lt;&gt;0),SUM(G$18/G74),0),0)</f>
        <v>0</v>
      </c>
      <c r="I91" s="201">
        <f>IF(SUM(I$18&lt;&gt;0),IF(SUM(I74&lt;&gt;0),SUM(I$18/I74),0),0)</f>
        <v>0</v>
      </c>
      <c r="K91" s="201">
        <f>IF(SUM(K$18&lt;&gt;0),IF(SUM(K74&lt;&gt;0),SUM(K$18/K74),0),0)</f>
        <v>0</v>
      </c>
      <c r="M91" s="201">
        <f>IF(SUM(M$18&lt;&gt;0),IF(SUM(M74&lt;&gt;0),SUM(M$18/M74),0),0)</f>
        <v>0</v>
      </c>
      <c r="O91" s="201">
        <f>IF(SUM(O$18&lt;&gt;0),IF(SUM(O74&lt;&gt;0),SUM(O$18/O74),0),0)</f>
        <v>0</v>
      </c>
      <c r="Q91" s="201">
        <f>IF(SUM(Q$18&lt;&gt;0),IF(SUM(Q74&lt;&gt;0),SUM(Q$18/Q74),0),0)</f>
        <v>0</v>
      </c>
      <c r="S91" s="201">
        <f>IF(SUM(S$18&lt;&gt;0),IF(SUM(S74&lt;&gt;0),SUM(S$18/S74),0),0)</f>
        <v>0</v>
      </c>
    </row>
    <row r="93" spans="2:19" ht="12.75">
      <c r="B93" s="197" t="s">
        <v>89</v>
      </c>
      <c r="E93" s="202">
        <f>SUM(E80:E91)</f>
        <v>0</v>
      </c>
      <c r="G93" s="202">
        <f>SUM(G80:G91)</f>
        <v>0</v>
      </c>
      <c r="I93" s="202">
        <f>SUM(I80:I91)</f>
        <v>0</v>
      </c>
      <c r="K93" s="202">
        <f>SUM(K80:K91)</f>
        <v>0</v>
      </c>
      <c r="M93" s="202">
        <f>SUM(M80:M91)</f>
        <v>0</v>
      </c>
      <c r="O93" s="202">
        <f>SUM(O80:O91)</f>
        <v>0</v>
      </c>
      <c r="Q93" s="202">
        <f>SUM(Q80:Q91)</f>
        <v>0</v>
      </c>
      <c r="S93" s="202">
        <f>SUM(S80:S91)</f>
        <v>0</v>
      </c>
    </row>
  </sheetData>
  <sheetProtection password="CDDA" sheet="1" objects="1" scenarios="1" selectLockedCells="1"/>
  <printOptions horizontalCentered="1"/>
  <pageMargins left="0.25" right="0.25" top="0.25" bottom="0.25" header="0" footer="0"/>
  <pageSetup blackAndWhite="1" horizontalDpi="300" verticalDpi="300" orientation="landscape" scale="8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58"/>
  <sheetViews>
    <sheetView showGridLines="0" showRowColHeaders="0" workbookViewId="0" topLeftCell="A1">
      <selection activeCell="L4" sqref="L4"/>
    </sheetView>
  </sheetViews>
  <sheetFormatPr defaultColWidth="9.140625" defaultRowHeight="12.75"/>
  <cols>
    <col min="1" max="1" width="0.85546875" style="5" customWidth="1"/>
    <col min="2" max="2" width="24.7109375" style="5" customWidth="1"/>
    <col min="3" max="3" width="12.421875" style="5" customWidth="1"/>
    <col min="4" max="5" width="11.00390625" style="5" customWidth="1"/>
    <col min="6" max="6" width="10.7109375" style="5" customWidth="1"/>
    <col min="7" max="8" width="10.421875" style="5" customWidth="1"/>
    <col min="9" max="10" width="10.00390625" style="5" customWidth="1"/>
    <col min="11" max="11" width="1.7109375" style="5" customWidth="1"/>
    <col min="12" max="12" width="12.7109375" style="5" customWidth="1"/>
    <col min="13" max="13" width="12.421875" style="5" customWidth="1"/>
    <col min="14" max="19" width="9.140625" style="5" customWidth="1"/>
    <col min="20" max="20" width="20.7109375" style="5" hidden="1" customWidth="1"/>
    <col min="21" max="30" width="12.7109375" style="5" hidden="1" customWidth="1"/>
    <col min="31" max="16384" width="9.140625" style="5" customWidth="1"/>
  </cols>
  <sheetData>
    <row r="1" ht="18">
      <c r="B1" s="4" t="s">
        <v>221</v>
      </c>
    </row>
    <row r="2" spans="1:30" ht="12.75">
      <c r="A2" s="99"/>
      <c r="B2" s="99"/>
      <c r="C2" s="99"/>
      <c r="D2" s="99"/>
      <c r="E2" s="99"/>
      <c r="F2" s="99"/>
      <c r="G2" s="99"/>
      <c r="H2" s="99"/>
      <c r="I2" s="99"/>
      <c r="K2" s="99"/>
      <c r="L2" s="401" t="s">
        <v>196</v>
      </c>
      <c r="M2" s="401"/>
      <c r="N2" s="99"/>
      <c r="O2" s="99"/>
      <c r="P2" s="99"/>
      <c r="Q2" s="99"/>
      <c r="R2" s="99"/>
      <c r="S2" s="99"/>
      <c r="T2" s="99">
        <v>20</v>
      </c>
      <c r="U2" s="99">
        <v>21</v>
      </c>
      <c r="V2" s="99">
        <v>22</v>
      </c>
      <c r="W2" s="99">
        <v>23</v>
      </c>
      <c r="X2" s="99">
        <v>24</v>
      </c>
      <c r="Y2" s="99">
        <v>25</v>
      </c>
      <c r="Z2" s="99">
        <v>26</v>
      </c>
      <c r="AA2" s="99">
        <v>27</v>
      </c>
      <c r="AB2" s="99">
        <v>28</v>
      </c>
      <c r="AC2" s="99">
        <v>29</v>
      </c>
      <c r="AD2" s="99">
        <v>30</v>
      </c>
    </row>
    <row r="3" spans="2:13" ht="24.75" customHeight="1">
      <c r="B3" s="9"/>
      <c r="C3" s="402" t="str">
        <f>IF(MainMenu!B2&lt;&gt;"",MainMenu!B2,"")</f>
        <v>Base Account Management &amp; Analysis</v>
      </c>
      <c r="D3" s="402"/>
      <c r="E3" s="402"/>
      <c r="F3" s="402"/>
      <c r="G3" s="402"/>
      <c r="H3" s="402"/>
      <c r="I3" s="402"/>
      <c r="L3" s="235" t="s">
        <v>199</v>
      </c>
      <c r="M3" s="235" t="s">
        <v>200</v>
      </c>
    </row>
    <row r="4" spans="2:13" ht="15" customHeight="1">
      <c r="B4" s="234" t="s">
        <v>179</v>
      </c>
      <c r="C4" s="403" t="str">
        <f>IF(SUM(T7)=1,"Year-To-Date",T22)</f>
        <v>Year-To-Date</v>
      </c>
      <c r="D4" s="404"/>
      <c r="E4" s="404"/>
      <c r="F4" s="404"/>
      <c r="G4" s="404"/>
      <c r="H4" s="404"/>
      <c r="I4" s="404"/>
      <c r="J4" s="236" t="s">
        <v>197</v>
      </c>
      <c r="L4" s="237">
        <v>0</v>
      </c>
      <c r="M4" s="238">
        <v>0</v>
      </c>
    </row>
    <row r="5" spans="2:13" ht="15" customHeight="1">
      <c r="B5" s="210"/>
      <c r="E5" s="233"/>
      <c r="G5" s="233"/>
      <c r="J5" s="236" t="s">
        <v>198</v>
      </c>
      <c r="L5" s="237">
        <v>0</v>
      </c>
      <c r="M5" s="238">
        <v>0</v>
      </c>
    </row>
    <row r="6" ht="13.5" customHeight="1">
      <c r="B6" s="99"/>
    </row>
    <row r="7" spans="2:30" ht="12.75" customHeight="1">
      <c r="B7" s="211"/>
      <c r="C7" s="102" t="s">
        <v>192</v>
      </c>
      <c r="D7" s="398" t="s">
        <v>190</v>
      </c>
      <c r="E7" s="399"/>
      <c r="F7" s="399"/>
      <c r="G7" s="399"/>
      <c r="H7" s="399"/>
      <c r="I7" s="399"/>
      <c r="J7" s="400"/>
      <c r="L7" s="102" t="s">
        <v>194</v>
      </c>
      <c r="M7" s="102" t="s">
        <v>201</v>
      </c>
      <c r="T7" s="208">
        <v>1</v>
      </c>
      <c r="U7" s="398" t="s">
        <v>182</v>
      </c>
      <c r="V7" s="399"/>
      <c r="W7" s="399"/>
      <c r="X7" s="399"/>
      <c r="Y7" s="399"/>
      <c r="Z7" s="399"/>
      <c r="AA7" s="399"/>
      <c r="AB7" s="220" t="s">
        <v>188</v>
      </c>
      <c r="AC7" s="220" t="s">
        <v>186</v>
      </c>
      <c r="AD7" s="220" t="s">
        <v>59</v>
      </c>
    </row>
    <row r="8" spans="2:30" ht="12.75">
      <c r="B8" s="211" t="s">
        <v>184</v>
      </c>
      <c r="C8" s="106" t="s">
        <v>17</v>
      </c>
      <c r="D8" s="212" t="s">
        <v>11</v>
      </c>
      <c r="E8" s="212" t="s">
        <v>12</v>
      </c>
      <c r="F8" s="213" t="s">
        <v>13</v>
      </c>
      <c r="G8" s="213" t="s">
        <v>14</v>
      </c>
      <c r="H8" s="213" t="s">
        <v>6</v>
      </c>
      <c r="I8" s="213" t="s">
        <v>15</v>
      </c>
      <c r="J8" s="106" t="s">
        <v>16</v>
      </c>
      <c r="L8" s="106" t="s">
        <v>17</v>
      </c>
      <c r="M8" s="106" t="s">
        <v>195</v>
      </c>
      <c r="T8" s="205" t="s">
        <v>145</v>
      </c>
      <c r="U8" s="214" t="s">
        <v>11</v>
      </c>
      <c r="V8" s="214" t="s">
        <v>12</v>
      </c>
      <c r="W8" s="215" t="s">
        <v>13</v>
      </c>
      <c r="X8" s="215" t="s">
        <v>14</v>
      </c>
      <c r="Y8" s="215" t="s">
        <v>6</v>
      </c>
      <c r="Z8" s="215" t="s">
        <v>15</v>
      </c>
      <c r="AA8" s="215" t="s">
        <v>16</v>
      </c>
      <c r="AB8" s="221" t="s">
        <v>186</v>
      </c>
      <c r="AC8" s="221" t="s">
        <v>187</v>
      </c>
      <c r="AD8" s="221" t="s">
        <v>193</v>
      </c>
    </row>
    <row r="9" spans="2:30" ht="12.75">
      <c r="B9" s="216">
        <f>IF(Default!B9&lt;&gt;"",Default!B9,"")</f>
      </c>
      <c r="C9" s="222">
        <f>SUM(D9:J9)</f>
        <v>0</v>
      </c>
      <c r="D9" s="223">
        <f aca="true" t="shared" si="0" ref="D9:J9">SUM(U9)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5">
        <f t="shared" si="0"/>
        <v>0</v>
      </c>
      <c r="L9" s="111">
        <f>SUM(AD9)</f>
        <v>0</v>
      </c>
      <c r="M9" s="232">
        <f>IF(SUM(T$7)&lt;&gt;14,IF(SUM(T$7)&lt;&gt;1,SUM(C9-L9),0),0)</f>
        <v>0</v>
      </c>
      <c r="T9" s="204">
        <f>Default!S7</f>
        <v>37987</v>
      </c>
      <c r="U9" s="206">
        <v>0</v>
      </c>
      <c r="V9" s="206">
        <v>0</v>
      </c>
      <c r="W9" s="206">
        <v>0</v>
      </c>
      <c r="X9" s="206">
        <v>0</v>
      </c>
      <c r="Y9" s="206">
        <v>0</v>
      </c>
      <c r="Z9" s="206">
        <v>0</v>
      </c>
      <c r="AA9" s="207">
        <v>0</v>
      </c>
      <c r="AB9" s="217">
        <f>SUM(U9:AA9)</f>
        <v>0</v>
      </c>
      <c r="AC9" s="209">
        <v>0</v>
      </c>
      <c r="AD9" s="209">
        <v>0</v>
      </c>
    </row>
    <row r="10" spans="2:30" ht="12.75">
      <c r="B10" s="216">
        <f>IF(Default!B12&lt;&gt;"",Default!B12,"")</f>
      </c>
      <c r="C10" s="222">
        <f aca="true" t="shared" si="1" ref="C10:C29">SUM(D10:J10)</f>
        <v>0</v>
      </c>
      <c r="D10" s="223">
        <f aca="true" t="shared" si="2" ref="D10:D29">SUM(U10)</f>
        <v>0</v>
      </c>
      <c r="E10" s="223">
        <f aca="true" t="shared" si="3" ref="E10:E29">SUM(V10)</f>
        <v>0</v>
      </c>
      <c r="F10" s="223">
        <f aca="true" t="shared" si="4" ref="F10:F29">SUM(W10)</f>
        <v>0</v>
      </c>
      <c r="G10" s="223">
        <f aca="true" t="shared" si="5" ref="G10:G29">SUM(X10)</f>
        <v>0</v>
      </c>
      <c r="H10" s="223">
        <f aca="true" t="shared" si="6" ref="H10:H29">SUM(Y10)</f>
        <v>0</v>
      </c>
      <c r="I10" s="223">
        <f aca="true" t="shared" si="7" ref="I10:I29">SUM(Z10)</f>
        <v>0</v>
      </c>
      <c r="J10" s="225">
        <f aca="true" t="shared" si="8" ref="J10:J29">SUM(AA10)</f>
        <v>0</v>
      </c>
      <c r="L10" s="111">
        <f aca="true" t="shared" si="9" ref="L10:L29">SUM(AD10)</f>
        <v>0</v>
      </c>
      <c r="M10" s="232">
        <f aca="true" t="shared" si="10" ref="M10:M30">IF(SUM(T$7)&lt;&gt;14,IF(SUM(T$7)&lt;&gt;1,SUM(C10-L10),0),0)</f>
        <v>0</v>
      </c>
      <c r="T10" s="204">
        <f>Default!S8</f>
        <v>38018</v>
      </c>
      <c r="U10" s="206">
        <v>0</v>
      </c>
      <c r="V10" s="206">
        <v>0</v>
      </c>
      <c r="W10" s="206">
        <v>0</v>
      </c>
      <c r="X10" s="206">
        <v>0</v>
      </c>
      <c r="Y10" s="206">
        <v>0</v>
      </c>
      <c r="Z10" s="206">
        <v>0</v>
      </c>
      <c r="AA10" s="207">
        <v>0</v>
      </c>
      <c r="AB10" s="217">
        <f aca="true" t="shared" si="11" ref="AB10:AB29">SUM(U10:AA10)</f>
        <v>0</v>
      </c>
      <c r="AC10" s="207">
        <v>0</v>
      </c>
      <c r="AD10" s="207">
        <v>0</v>
      </c>
    </row>
    <row r="11" spans="2:30" ht="12.75">
      <c r="B11" s="216">
        <f>IF(Default!B15&lt;&gt;"",Default!B15,"")</f>
      </c>
      <c r="C11" s="222">
        <f t="shared" si="1"/>
        <v>0</v>
      </c>
      <c r="D11" s="223">
        <f t="shared" si="2"/>
        <v>0</v>
      </c>
      <c r="E11" s="223">
        <f t="shared" si="3"/>
        <v>0</v>
      </c>
      <c r="F11" s="223">
        <f t="shared" si="4"/>
        <v>0</v>
      </c>
      <c r="G11" s="223">
        <f t="shared" si="5"/>
        <v>0</v>
      </c>
      <c r="H11" s="223">
        <f t="shared" si="6"/>
        <v>0</v>
      </c>
      <c r="I11" s="223">
        <f t="shared" si="7"/>
        <v>0</v>
      </c>
      <c r="J11" s="225">
        <f t="shared" si="8"/>
        <v>0</v>
      </c>
      <c r="L11" s="111">
        <f t="shared" si="9"/>
        <v>0</v>
      </c>
      <c r="M11" s="232">
        <f t="shared" si="10"/>
        <v>0</v>
      </c>
      <c r="T11" s="204">
        <f>Default!S9</f>
        <v>38047</v>
      </c>
      <c r="U11" s="206">
        <v>0</v>
      </c>
      <c r="V11" s="206">
        <v>0</v>
      </c>
      <c r="W11" s="206">
        <v>0</v>
      </c>
      <c r="X11" s="206">
        <v>0</v>
      </c>
      <c r="Y11" s="206">
        <v>0</v>
      </c>
      <c r="Z11" s="206">
        <v>0</v>
      </c>
      <c r="AA11" s="207">
        <v>0</v>
      </c>
      <c r="AB11" s="217">
        <f t="shared" si="11"/>
        <v>0</v>
      </c>
      <c r="AC11" s="207">
        <v>0</v>
      </c>
      <c r="AD11" s="207">
        <v>0</v>
      </c>
    </row>
    <row r="12" spans="2:30" ht="12.75">
      <c r="B12" s="216">
        <f>IF(Default!B18&lt;&gt;"",Default!B18,"")</f>
      </c>
      <c r="C12" s="222">
        <f t="shared" si="1"/>
        <v>0</v>
      </c>
      <c r="D12" s="223">
        <f t="shared" si="2"/>
        <v>0</v>
      </c>
      <c r="E12" s="223">
        <f t="shared" si="3"/>
        <v>0</v>
      </c>
      <c r="F12" s="223">
        <f t="shared" si="4"/>
        <v>0</v>
      </c>
      <c r="G12" s="223">
        <f t="shared" si="5"/>
        <v>0</v>
      </c>
      <c r="H12" s="223">
        <f t="shared" si="6"/>
        <v>0</v>
      </c>
      <c r="I12" s="223">
        <f t="shared" si="7"/>
        <v>0</v>
      </c>
      <c r="J12" s="225">
        <f t="shared" si="8"/>
        <v>0</v>
      </c>
      <c r="L12" s="111">
        <f t="shared" si="9"/>
        <v>0</v>
      </c>
      <c r="M12" s="232">
        <f t="shared" si="10"/>
        <v>0</v>
      </c>
      <c r="T12" s="204">
        <f>Default!S10</f>
        <v>38078</v>
      </c>
      <c r="U12" s="206">
        <v>0</v>
      </c>
      <c r="V12" s="206">
        <v>0</v>
      </c>
      <c r="W12" s="206">
        <v>0</v>
      </c>
      <c r="X12" s="206">
        <v>0</v>
      </c>
      <c r="Y12" s="206">
        <v>0</v>
      </c>
      <c r="Z12" s="206">
        <v>0</v>
      </c>
      <c r="AA12" s="207">
        <v>0</v>
      </c>
      <c r="AB12" s="217">
        <f t="shared" si="11"/>
        <v>0</v>
      </c>
      <c r="AC12" s="207">
        <v>0</v>
      </c>
      <c r="AD12" s="207">
        <v>0</v>
      </c>
    </row>
    <row r="13" spans="2:30" ht="12.75">
      <c r="B13" s="216">
        <f>IF(Default!B21&lt;&gt;"",Default!B21,"")</f>
      </c>
      <c r="C13" s="222">
        <f t="shared" si="1"/>
        <v>0</v>
      </c>
      <c r="D13" s="223">
        <f t="shared" si="2"/>
        <v>0</v>
      </c>
      <c r="E13" s="223">
        <f t="shared" si="3"/>
        <v>0</v>
      </c>
      <c r="F13" s="223">
        <f t="shared" si="4"/>
        <v>0</v>
      </c>
      <c r="G13" s="223">
        <f t="shared" si="5"/>
        <v>0</v>
      </c>
      <c r="H13" s="223">
        <f t="shared" si="6"/>
        <v>0</v>
      </c>
      <c r="I13" s="223">
        <f t="shared" si="7"/>
        <v>0</v>
      </c>
      <c r="J13" s="225">
        <f t="shared" si="8"/>
        <v>0</v>
      </c>
      <c r="L13" s="111">
        <f t="shared" si="9"/>
        <v>0</v>
      </c>
      <c r="M13" s="232">
        <f t="shared" si="10"/>
        <v>0</v>
      </c>
      <c r="T13" s="204">
        <f>Default!S11</f>
        <v>38108</v>
      </c>
      <c r="U13" s="206">
        <v>0</v>
      </c>
      <c r="V13" s="206">
        <v>0</v>
      </c>
      <c r="W13" s="206">
        <v>0</v>
      </c>
      <c r="X13" s="206">
        <v>0</v>
      </c>
      <c r="Y13" s="206">
        <v>0</v>
      </c>
      <c r="Z13" s="206">
        <v>0</v>
      </c>
      <c r="AA13" s="207">
        <v>0</v>
      </c>
      <c r="AB13" s="217">
        <f t="shared" si="11"/>
        <v>0</v>
      </c>
      <c r="AC13" s="207">
        <v>0</v>
      </c>
      <c r="AD13" s="207">
        <v>0</v>
      </c>
    </row>
    <row r="14" spans="2:30" ht="12.75">
      <c r="B14" s="216">
        <f>IF(Default!B24&lt;&gt;"",Default!B24,"")</f>
      </c>
      <c r="C14" s="222">
        <f t="shared" si="1"/>
        <v>0</v>
      </c>
      <c r="D14" s="223">
        <f t="shared" si="2"/>
        <v>0</v>
      </c>
      <c r="E14" s="223">
        <f t="shared" si="3"/>
        <v>0</v>
      </c>
      <c r="F14" s="223">
        <f t="shared" si="4"/>
        <v>0</v>
      </c>
      <c r="G14" s="223">
        <f t="shared" si="5"/>
        <v>0</v>
      </c>
      <c r="H14" s="223">
        <f t="shared" si="6"/>
        <v>0</v>
      </c>
      <c r="I14" s="223">
        <f t="shared" si="7"/>
        <v>0</v>
      </c>
      <c r="J14" s="225">
        <f t="shared" si="8"/>
        <v>0</v>
      </c>
      <c r="L14" s="111">
        <f t="shared" si="9"/>
        <v>0</v>
      </c>
      <c r="M14" s="232">
        <f t="shared" si="10"/>
        <v>0</v>
      </c>
      <c r="T14" s="204">
        <f>Default!S12</f>
        <v>38139</v>
      </c>
      <c r="U14" s="206">
        <v>0</v>
      </c>
      <c r="V14" s="206">
        <v>0</v>
      </c>
      <c r="W14" s="206">
        <v>0</v>
      </c>
      <c r="X14" s="206">
        <v>0</v>
      </c>
      <c r="Y14" s="206">
        <v>0</v>
      </c>
      <c r="Z14" s="206">
        <v>0</v>
      </c>
      <c r="AA14" s="207">
        <v>0</v>
      </c>
      <c r="AB14" s="217">
        <f t="shared" si="11"/>
        <v>0</v>
      </c>
      <c r="AC14" s="207">
        <v>0</v>
      </c>
      <c r="AD14" s="207">
        <v>0</v>
      </c>
    </row>
    <row r="15" spans="2:30" ht="12.75">
      <c r="B15" s="216">
        <f>IF(Default!B27&lt;&gt;"",Default!B27,"")</f>
      </c>
      <c r="C15" s="222">
        <f t="shared" si="1"/>
        <v>0</v>
      </c>
      <c r="D15" s="223">
        <f t="shared" si="2"/>
        <v>0</v>
      </c>
      <c r="E15" s="223">
        <f t="shared" si="3"/>
        <v>0</v>
      </c>
      <c r="F15" s="223">
        <f t="shared" si="4"/>
        <v>0</v>
      </c>
      <c r="G15" s="223">
        <f t="shared" si="5"/>
        <v>0</v>
      </c>
      <c r="H15" s="223">
        <f t="shared" si="6"/>
        <v>0</v>
      </c>
      <c r="I15" s="223">
        <f t="shared" si="7"/>
        <v>0</v>
      </c>
      <c r="J15" s="225">
        <f t="shared" si="8"/>
        <v>0</v>
      </c>
      <c r="L15" s="111">
        <f t="shared" si="9"/>
        <v>0</v>
      </c>
      <c r="M15" s="232">
        <f t="shared" si="10"/>
        <v>0</v>
      </c>
      <c r="T15" s="204">
        <f>Default!S13</f>
        <v>38169</v>
      </c>
      <c r="U15" s="206">
        <v>0</v>
      </c>
      <c r="V15" s="206">
        <v>0</v>
      </c>
      <c r="W15" s="206">
        <v>0</v>
      </c>
      <c r="X15" s="206">
        <v>0</v>
      </c>
      <c r="Y15" s="206">
        <v>0</v>
      </c>
      <c r="Z15" s="206">
        <v>0</v>
      </c>
      <c r="AA15" s="207">
        <v>0</v>
      </c>
      <c r="AB15" s="217">
        <f t="shared" si="11"/>
        <v>0</v>
      </c>
      <c r="AC15" s="207">
        <v>0</v>
      </c>
      <c r="AD15" s="207">
        <v>0</v>
      </c>
    </row>
    <row r="16" spans="2:30" ht="12.75">
      <c r="B16" s="216">
        <f>IF(Default!B30&lt;&gt;"",Default!B30,"")</f>
      </c>
      <c r="C16" s="222">
        <f t="shared" si="1"/>
        <v>0</v>
      </c>
      <c r="D16" s="223">
        <f t="shared" si="2"/>
        <v>0</v>
      </c>
      <c r="E16" s="223">
        <f t="shared" si="3"/>
        <v>0</v>
      </c>
      <c r="F16" s="223">
        <f t="shared" si="4"/>
        <v>0</v>
      </c>
      <c r="G16" s="223">
        <f t="shared" si="5"/>
        <v>0</v>
      </c>
      <c r="H16" s="223">
        <f t="shared" si="6"/>
        <v>0</v>
      </c>
      <c r="I16" s="223">
        <f t="shared" si="7"/>
        <v>0</v>
      </c>
      <c r="J16" s="225">
        <f t="shared" si="8"/>
        <v>0</v>
      </c>
      <c r="L16" s="111">
        <f t="shared" si="9"/>
        <v>0</v>
      </c>
      <c r="M16" s="232">
        <f t="shared" si="10"/>
        <v>0</v>
      </c>
      <c r="T16" s="204">
        <f>Default!S14</f>
        <v>38200</v>
      </c>
      <c r="U16" s="206">
        <v>0</v>
      </c>
      <c r="V16" s="206">
        <v>0</v>
      </c>
      <c r="W16" s="206">
        <v>0</v>
      </c>
      <c r="X16" s="206">
        <v>0</v>
      </c>
      <c r="Y16" s="206">
        <v>0</v>
      </c>
      <c r="Z16" s="206">
        <v>0</v>
      </c>
      <c r="AA16" s="207">
        <v>0</v>
      </c>
      <c r="AB16" s="217">
        <f t="shared" si="11"/>
        <v>0</v>
      </c>
      <c r="AC16" s="207">
        <v>0</v>
      </c>
      <c r="AD16" s="207">
        <v>0</v>
      </c>
    </row>
    <row r="17" spans="2:30" ht="12.75">
      <c r="B17" s="216">
        <f>IF(Default!B33&lt;&gt;"",Default!B33,"")</f>
      </c>
      <c r="C17" s="222">
        <f t="shared" si="1"/>
        <v>0</v>
      </c>
      <c r="D17" s="223">
        <f t="shared" si="2"/>
        <v>0</v>
      </c>
      <c r="E17" s="223">
        <f t="shared" si="3"/>
        <v>0</v>
      </c>
      <c r="F17" s="223">
        <f t="shared" si="4"/>
        <v>0</v>
      </c>
      <c r="G17" s="223">
        <f t="shared" si="5"/>
        <v>0</v>
      </c>
      <c r="H17" s="223">
        <f t="shared" si="6"/>
        <v>0</v>
      </c>
      <c r="I17" s="223">
        <f t="shared" si="7"/>
        <v>0</v>
      </c>
      <c r="J17" s="225">
        <f t="shared" si="8"/>
        <v>0</v>
      </c>
      <c r="L17" s="111">
        <f t="shared" si="9"/>
        <v>0</v>
      </c>
      <c r="M17" s="232">
        <f t="shared" si="10"/>
        <v>0</v>
      </c>
      <c r="T17" s="204">
        <f>Default!S15</f>
        <v>38231</v>
      </c>
      <c r="U17" s="206">
        <v>0</v>
      </c>
      <c r="V17" s="206">
        <v>0</v>
      </c>
      <c r="W17" s="206">
        <v>0</v>
      </c>
      <c r="X17" s="206">
        <v>0</v>
      </c>
      <c r="Y17" s="206">
        <v>0</v>
      </c>
      <c r="Z17" s="206">
        <v>0</v>
      </c>
      <c r="AA17" s="207">
        <v>0</v>
      </c>
      <c r="AB17" s="217">
        <f t="shared" si="11"/>
        <v>0</v>
      </c>
      <c r="AC17" s="207">
        <v>0</v>
      </c>
      <c r="AD17" s="207">
        <v>0</v>
      </c>
    </row>
    <row r="18" spans="2:30" ht="12.75">
      <c r="B18" s="216">
        <f>IF(Default!B36&lt;&gt;"",Default!B36,"")</f>
      </c>
      <c r="C18" s="222">
        <f t="shared" si="1"/>
        <v>0</v>
      </c>
      <c r="D18" s="223">
        <f t="shared" si="2"/>
        <v>0</v>
      </c>
      <c r="E18" s="223">
        <f t="shared" si="3"/>
        <v>0</v>
      </c>
      <c r="F18" s="223">
        <f t="shared" si="4"/>
        <v>0</v>
      </c>
      <c r="G18" s="223">
        <f t="shared" si="5"/>
        <v>0</v>
      </c>
      <c r="H18" s="223">
        <f t="shared" si="6"/>
        <v>0</v>
      </c>
      <c r="I18" s="223">
        <f t="shared" si="7"/>
        <v>0</v>
      </c>
      <c r="J18" s="225">
        <f t="shared" si="8"/>
        <v>0</v>
      </c>
      <c r="L18" s="111">
        <f t="shared" si="9"/>
        <v>0</v>
      </c>
      <c r="M18" s="232">
        <f t="shared" si="10"/>
        <v>0</v>
      </c>
      <c r="T18" s="204">
        <f>Default!S16</f>
        <v>38261</v>
      </c>
      <c r="U18" s="206">
        <v>0</v>
      </c>
      <c r="V18" s="206">
        <v>0</v>
      </c>
      <c r="W18" s="206">
        <v>0</v>
      </c>
      <c r="X18" s="206">
        <v>0</v>
      </c>
      <c r="Y18" s="206">
        <v>0</v>
      </c>
      <c r="Z18" s="206">
        <v>0</v>
      </c>
      <c r="AA18" s="207">
        <v>0</v>
      </c>
      <c r="AB18" s="217">
        <f t="shared" si="11"/>
        <v>0</v>
      </c>
      <c r="AC18" s="207">
        <v>0</v>
      </c>
      <c r="AD18" s="207">
        <v>0</v>
      </c>
    </row>
    <row r="19" spans="2:30" ht="12.75">
      <c r="B19" s="216">
        <f>IF(Default!B39&lt;&gt;"",Default!B39,"")</f>
      </c>
      <c r="C19" s="222">
        <f t="shared" si="1"/>
        <v>0</v>
      </c>
      <c r="D19" s="223">
        <f t="shared" si="2"/>
        <v>0</v>
      </c>
      <c r="E19" s="223">
        <f t="shared" si="3"/>
        <v>0</v>
      </c>
      <c r="F19" s="223">
        <f t="shared" si="4"/>
        <v>0</v>
      </c>
      <c r="G19" s="223">
        <f t="shared" si="5"/>
        <v>0</v>
      </c>
      <c r="H19" s="223">
        <f t="shared" si="6"/>
        <v>0</v>
      </c>
      <c r="I19" s="223">
        <f t="shared" si="7"/>
        <v>0</v>
      </c>
      <c r="J19" s="225">
        <f t="shared" si="8"/>
        <v>0</v>
      </c>
      <c r="L19" s="111">
        <f t="shared" si="9"/>
        <v>0</v>
      </c>
      <c r="M19" s="232">
        <f t="shared" si="10"/>
        <v>0</v>
      </c>
      <c r="T19" s="204">
        <f>Default!S17</f>
        <v>38292</v>
      </c>
      <c r="U19" s="206">
        <v>0</v>
      </c>
      <c r="V19" s="206">
        <v>0</v>
      </c>
      <c r="W19" s="206">
        <v>0</v>
      </c>
      <c r="X19" s="206">
        <v>0</v>
      </c>
      <c r="Y19" s="206">
        <v>0</v>
      </c>
      <c r="Z19" s="206">
        <v>0</v>
      </c>
      <c r="AA19" s="207">
        <v>0</v>
      </c>
      <c r="AB19" s="217">
        <f t="shared" si="11"/>
        <v>0</v>
      </c>
      <c r="AC19" s="207">
        <v>0</v>
      </c>
      <c r="AD19" s="207">
        <v>0</v>
      </c>
    </row>
    <row r="20" spans="2:30" ht="12.75">
      <c r="B20" s="216">
        <f>IF(Default!B42&lt;&gt;"",Default!B42,"")</f>
      </c>
      <c r="C20" s="222">
        <f t="shared" si="1"/>
        <v>0</v>
      </c>
      <c r="D20" s="223">
        <f t="shared" si="2"/>
        <v>0</v>
      </c>
      <c r="E20" s="223">
        <f t="shared" si="3"/>
        <v>0</v>
      </c>
      <c r="F20" s="223">
        <f t="shared" si="4"/>
        <v>0</v>
      </c>
      <c r="G20" s="223">
        <f t="shared" si="5"/>
        <v>0</v>
      </c>
      <c r="H20" s="223">
        <f t="shared" si="6"/>
        <v>0</v>
      </c>
      <c r="I20" s="223">
        <f t="shared" si="7"/>
        <v>0</v>
      </c>
      <c r="J20" s="225">
        <f t="shared" si="8"/>
        <v>0</v>
      </c>
      <c r="L20" s="111">
        <f t="shared" si="9"/>
        <v>0</v>
      </c>
      <c r="M20" s="232">
        <f t="shared" si="10"/>
        <v>0</v>
      </c>
      <c r="T20" s="204">
        <f>Default!S18</f>
        <v>38322</v>
      </c>
      <c r="U20" s="206">
        <v>0</v>
      </c>
      <c r="V20" s="206">
        <v>0</v>
      </c>
      <c r="W20" s="206">
        <v>0</v>
      </c>
      <c r="X20" s="206">
        <v>0</v>
      </c>
      <c r="Y20" s="206">
        <v>0</v>
      </c>
      <c r="Z20" s="206">
        <v>0</v>
      </c>
      <c r="AA20" s="207">
        <v>0</v>
      </c>
      <c r="AB20" s="217">
        <f t="shared" si="11"/>
        <v>0</v>
      </c>
      <c r="AC20" s="207">
        <v>0</v>
      </c>
      <c r="AD20" s="207">
        <v>0</v>
      </c>
    </row>
    <row r="21" spans="2:30" ht="12.75">
      <c r="B21" s="216">
        <f>IF(Default!B45&lt;&gt;"",Default!B45,"")</f>
      </c>
      <c r="C21" s="222">
        <f t="shared" si="1"/>
        <v>0</v>
      </c>
      <c r="D21" s="223">
        <f t="shared" si="2"/>
        <v>0</v>
      </c>
      <c r="E21" s="223">
        <f t="shared" si="3"/>
        <v>0</v>
      </c>
      <c r="F21" s="223">
        <f t="shared" si="4"/>
        <v>0</v>
      </c>
      <c r="G21" s="223">
        <f t="shared" si="5"/>
        <v>0</v>
      </c>
      <c r="H21" s="223">
        <f t="shared" si="6"/>
        <v>0</v>
      </c>
      <c r="I21" s="223">
        <f t="shared" si="7"/>
        <v>0</v>
      </c>
      <c r="J21" s="225">
        <f t="shared" si="8"/>
        <v>0</v>
      </c>
      <c r="L21" s="111">
        <f t="shared" si="9"/>
        <v>0</v>
      </c>
      <c r="M21" s="232">
        <f t="shared" si="10"/>
        <v>0</v>
      </c>
      <c r="T21" s="204" t="s">
        <v>180</v>
      </c>
      <c r="U21" s="206">
        <v>0</v>
      </c>
      <c r="V21" s="206">
        <v>0</v>
      </c>
      <c r="W21" s="206">
        <v>0</v>
      </c>
      <c r="X21" s="206">
        <v>0</v>
      </c>
      <c r="Y21" s="206">
        <v>0</v>
      </c>
      <c r="Z21" s="206">
        <v>0</v>
      </c>
      <c r="AA21" s="207">
        <v>0</v>
      </c>
      <c r="AB21" s="217">
        <f t="shared" si="11"/>
        <v>0</v>
      </c>
      <c r="AC21" s="207">
        <v>0</v>
      </c>
      <c r="AD21" s="207">
        <v>0</v>
      </c>
    </row>
    <row r="22" spans="2:30" ht="12.75">
      <c r="B22" s="216">
        <f>IF(Default!B48&lt;&gt;"",Default!B48,"")</f>
      </c>
      <c r="C22" s="222">
        <f t="shared" si="1"/>
        <v>0</v>
      </c>
      <c r="D22" s="223">
        <f t="shared" si="2"/>
        <v>0</v>
      </c>
      <c r="E22" s="223">
        <f t="shared" si="3"/>
        <v>0</v>
      </c>
      <c r="F22" s="223">
        <f t="shared" si="4"/>
        <v>0</v>
      </c>
      <c r="G22" s="223">
        <f t="shared" si="5"/>
        <v>0</v>
      </c>
      <c r="H22" s="223">
        <f t="shared" si="6"/>
        <v>0</v>
      </c>
      <c r="I22" s="223">
        <f t="shared" si="7"/>
        <v>0</v>
      </c>
      <c r="J22" s="225">
        <f t="shared" si="8"/>
        <v>0</v>
      </c>
      <c r="L22" s="111">
        <f t="shared" si="9"/>
        <v>0</v>
      </c>
      <c r="M22" s="232">
        <f t="shared" si="10"/>
        <v>0</v>
      </c>
      <c r="T22" s="122">
        <v>38718</v>
      </c>
      <c r="U22" s="206">
        <v>0</v>
      </c>
      <c r="V22" s="206">
        <v>0</v>
      </c>
      <c r="W22" s="206">
        <v>0</v>
      </c>
      <c r="X22" s="206">
        <v>0</v>
      </c>
      <c r="Y22" s="206">
        <v>0</v>
      </c>
      <c r="Z22" s="206">
        <v>0</v>
      </c>
      <c r="AA22" s="207">
        <v>0</v>
      </c>
      <c r="AB22" s="217">
        <f t="shared" si="11"/>
        <v>0</v>
      </c>
      <c r="AC22" s="207">
        <v>0</v>
      </c>
      <c r="AD22" s="207">
        <v>0</v>
      </c>
    </row>
    <row r="23" spans="2:30" ht="12.75">
      <c r="B23" s="216">
        <f>IF(Default!B51&lt;&gt;"",Default!B51,"")</f>
      </c>
      <c r="C23" s="222">
        <f t="shared" si="1"/>
        <v>0</v>
      </c>
      <c r="D23" s="223">
        <f t="shared" si="2"/>
        <v>0</v>
      </c>
      <c r="E23" s="223">
        <f t="shared" si="3"/>
        <v>0</v>
      </c>
      <c r="F23" s="223">
        <f t="shared" si="4"/>
        <v>0</v>
      </c>
      <c r="G23" s="223">
        <f t="shared" si="5"/>
        <v>0</v>
      </c>
      <c r="H23" s="223">
        <f t="shared" si="6"/>
        <v>0</v>
      </c>
      <c r="I23" s="223">
        <f t="shared" si="7"/>
        <v>0</v>
      </c>
      <c r="J23" s="225">
        <f t="shared" si="8"/>
        <v>0</v>
      </c>
      <c r="L23" s="111">
        <f t="shared" si="9"/>
        <v>0</v>
      </c>
      <c r="M23" s="232">
        <f t="shared" si="10"/>
        <v>0</v>
      </c>
      <c r="T23" s="205" t="s">
        <v>185</v>
      </c>
      <c r="U23" s="206">
        <v>0</v>
      </c>
      <c r="V23" s="206">
        <v>0</v>
      </c>
      <c r="W23" s="206">
        <v>0</v>
      </c>
      <c r="X23" s="206">
        <v>0</v>
      </c>
      <c r="Y23" s="206">
        <v>0</v>
      </c>
      <c r="Z23" s="206">
        <v>0</v>
      </c>
      <c r="AA23" s="207">
        <v>0</v>
      </c>
      <c r="AB23" s="217">
        <f t="shared" si="11"/>
        <v>0</v>
      </c>
      <c r="AC23" s="207">
        <v>0</v>
      </c>
      <c r="AD23" s="207">
        <v>0</v>
      </c>
    </row>
    <row r="24" spans="2:30" ht="12.75">
      <c r="B24" s="216">
        <f>IF(Default!B54&lt;&gt;"",Default!B54,"")</f>
      </c>
      <c r="C24" s="222">
        <f t="shared" si="1"/>
        <v>0</v>
      </c>
      <c r="D24" s="223">
        <f t="shared" si="2"/>
        <v>0</v>
      </c>
      <c r="E24" s="223">
        <f t="shared" si="3"/>
        <v>0</v>
      </c>
      <c r="F24" s="223">
        <f t="shared" si="4"/>
        <v>0</v>
      </c>
      <c r="G24" s="223">
        <f t="shared" si="5"/>
        <v>0</v>
      </c>
      <c r="H24" s="223">
        <f t="shared" si="6"/>
        <v>0</v>
      </c>
      <c r="I24" s="223">
        <f t="shared" si="7"/>
        <v>0</v>
      </c>
      <c r="J24" s="225">
        <f t="shared" si="8"/>
        <v>0</v>
      </c>
      <c r="L24" s="111">
        <f t="shared" si="9"/>
        <v>0</v>
      </c>
      <c r="M24" s="232">
        <f t="shared" si="10"/>
        <v>0</v>
      </c>
      <c r="T24" s="208">
        <v>16</v>
      </c>
      <c r="U24" s="206">
        <v>0</v>
      </c>
      <c r="V24" s="206">
        <v>0</v>
      </c>
      <c r="W24" s="206">
        <v>0</v>
      </c>
      <c r="X24" s="206">
        <v>0</v>
      </c>
      <c r="Y24" s="206">
        <v>0</v>
      </c>
      <c r="Z24" s="206">
        <v>0</v>
      </c>
      <c r="AA24" s="207">
        <v>0</v>
      </c>
      <c r="AB24" s="217">
        <f t="shared" si="11"/>
        <v>0</v>
      </c>
      <c r="AC24" s="207">
        <v>0</v>
      </c>
      <c r="AD24" s="207">
        <v>0</v>
      </c>
    </row>
    <row r="25" spans="2:30" ht="12.75">
      <c r="B25" s="216">
        <f>IF(Default!B57&lt;&gt;"",Default!B57,"")</f>
      </c>
      <c r="C25" s="222">
        <f t="shared" si="1"/>
        <v>0</v>
      </c>
      <c r="D25" s="223">
        <f t="shared" si="2"/>
        <v>0</v>
      </c>
      <c r="E25" s="223">
        <f t="shared" si="3"/>
        <v>0</v>
      </c>
      <c r="F25" s="223">
        <f t="shared" si="4"/>
        <v>0</v>
      </c>
      <c r="G25" s="223">
        <f t="shared" si="5"/>
        <v>0</v>
      </c>
      <c r="H25" s="223">
        <f t="shared" si="6"/>
        <v>0</v>
      </c>
      <c r="I25" s="223">
        <f t="shared" si="7"/>
        <v>0</v>
      </c>
      <c r="J25" s="225">
        <f t="shared" si="8"/>
        <v>0</v>
      </c>
      <c r="L25" s="111">
        <f t="shared" si="9"/>
        <v>0</v>
      </c>
      <c r="M25" s="232">
        <f t="shared" si="10"/>
        <v>0</v>
      </c>
      <c r="U25" s="206">
        <v>0</v>
      </c>
      <c r="V25" s="206">
        <v>0</v>
      </c>
      <c r="W25" s="206">
        <v>0</v>
      </c>
      <c r="X25" s="206">
        <v>0</v>
      </c>
      <c r="Y25" s="206">
        <v>0</v>
      </c>
      <c r="Z25" s="206">
        <v>0</v>
      </c>
      <c r="AA25" s="207">
        <v>0</v>
      </c>
      <c r="AB25" s="217">
        <f t="shared" si="11"/>
        <v>0</v>
      </c>
      <c r="AC25" s="207">
        <v>0</v>
      </c>
      <c r="AD25" s="207">
        <v>0</v>
      </c>
    </row>
    <row r="26" spans="2:30" ht="12.75">
      <c r="B26" s="216">
        <f>IF(Default!B60&lt;&gt;"",Default!B60,"")</f>
      </c>
      <c r="C26" s="222">
        <f t="shared" si="1"/>
        <v>0</v>
      </c>
      <c r="D26" s="223">
        <f t="shared" si="2"/>
        <v>0</v>
      </c>
      <c r="E26" s="223">
        <f t="shared" si="3"/>
        <v>0</v>
      </c>
      <c r="F26" s="223">
        <f t="shared" si="4"/>
        <v>0</v>
      </c>
      <c r="G26" s="223">
        <f t="shared" si="5"/>
        <v>0</v>
      </c>
      <c r="H26" s="223">
        <f t="shared" si="6"/>
        <v>0</v>
      </c>
      <c r="I26" s="223">
        <f t="shared" si="7"/>
        <v>0</v>
      </c>
      <c r="J26" s="225">
        <f t="shared" si="8"/>
        <v>0</v>
      </c>
      <c r="L26" s="111">
        <f t="shared" si="9"/>
        <v>0</v>
      </c>
      <c r="M26" s="232">
        <f t="shared" si="10"/>
        <v>0</v>
      </c>
      <c r="U26" s="206">
        <v>0</v>
      </c>
      <c r="V26" s="206">
        <v>0</v>
      </c>
      <c r="W26" s="206">
        <v>0</v>
      </c>
      <c r="X26" s="206">
        <v>0</v>
      </c>
      <c r="Y26" s="206">
        <v>0</v>
      </c>
      <c r="Z26" s="206">
        <v>0</v>
      </c>
      <c r="AA26" s="207">
        <v>0</v>
      </c>
      <c r="AB26" s="217">
        <f t="shared" si="11"/>
        <v>0</v>
      </c>
      <c r="AC26" s="207">
        <v>0</v>
      </c>
      <c r="AD26" s="207">
        <v>0</v>
      </c>
    </row>
    <row r="27" spans="2:30" ht="12.75">
      <c r="B27" s="216">
        <f>IF(Default!B63&lt;&gt;"",Default!B63,"")</f>
      </c>
      <c r="C27" s="222">
        <f t="shared" si="1"/>
        <v>0</v>
      </c>
      <c r="D27" s="223">
        <f t="shared" si="2"/>
        <v>0</v>
      </c>
      <c r="E27" s="223">
        <f t="shared" si="3"/>
        <v>0</v>
      </c>
      <c r="F27" s="223">
        <f t="shared" si="4"/>
        <v>0</v>
      </c>
      <c r="G27" s="223">
        <f t="shared" si="5"/>
        <v>0</v>
      </c>
      <c r="H27" s="223">
        <f t="shared" si="6"/>
        <v>0</v>
      </c>
      <c r="I27" s="223">
        <f t="shared" si="7"/>
        <v>0</v>
      </c>
      <c r="J27" s="225">
        <f t="shared" si="8"/>
        <v>0</v>
      </c>
      <c r="L27" s="111">
        <f t="shared" si="9"/>
        <v>0</v>
      </c>
      <c r="M27" s="232">
        <f t="shared" si="10"/>
        <v>0</v>
      </c>
      <c r="U27" s="206">
        <v>0</v>
      </c>
      <c r="V27" s="206">
        <v>0</v>
      </c>
      <c r="W27" s="206">
        <v>0</v>
      </c>
      <c r="X27" s="206">
        <v>0</v>
      </c>
      <c r="Y27" s="206">
        <v>0</v>
      </c>
      <c r="Z27" s="206">
        <v>0</v>
      </c>
      <c r="AA27" s="207">
        <v>0</v>
      </c>
      <c r="AB27" s="217">
        <f t="shared" si="11"/>
        <v>0</v>
      </c>
      <c r="AC27" s="207">
        <v>0</v>
      </c>
      <c r="AD27" s="207">
        <v>0</v>
      </c>
    </row>
    <row r="28" spans="2:30" ht="12.75">
      <c r="B28" s="216">
        <f>IF(Default!B66&lt;&gt;"",Default!B66,"")</f>
      </c>
      <c r="C28" s="222">
        <f t="shared" si="1"/>
        <v>0</v>
      </c>
      <c r="D28" s="223">
        <f t="shared" si="2"/>
        <v>0</v>
      </c>
      <c r="E28" s="223">
        <f t="shared" si="3"/>
        <v>0</v>
      </c>
      <c r="F28" s="223">
        <f t="shared" si="4"/>
        <v>0</v>
      </c>
      <c r="G28" s="223">
        <f t="shared" si="5"/>
        <v>0</v>
      </c>
      <c r="H28" s="223">
        <f t="shared" si="6"/>
        <v>0</v>
      </c>
      <c r="I28" s="223">
        <f t="shared" si="7"/>
        <v>0</v>
      </c>
      <c r="J28" s="225">
        <f t="shared" si="8"/>
        <v>0</v>
      </c>
      <c r="L28" s="111">
        <f t="shared" si="9"/>
        <v>0</v>
      </c>
      <c r="M28" s="232">
        <f t="shared" si="10"/>
        <v>0</v>
      </c>
      <c r="U28" s="206">
        <v>0</v>
      </c>
      <c r="V28" s="206">
        <v>0</v>
      </c>
      <c r="W28" s="206">
        <v>0</v>
      </c>
      <c r="X28" s="206">
        <v>0</v>
      </c>
      <c r="Y28" s="206">
        <v>0</v>
      </c>
      <c r="Z28" s="206">
        <v>0</v>
      </c>
      <c r="AA28" s="207">
        <v>0</v>
      </c>
      <c r="AB28" s="217">
        <f t="shared" si="11"/>
        <v>0</v>
      </c>
      <c r="AC28" s="207">
        <v>0</v>
      </c>
      <c r="AD28" s="207">
        <v>0</v>
      </c>
    </row>
    <row r="29" spans="2:30" ht="12.75">
      <c r="B29" s="218" t="s">
        <v>309</v>
      </c>
      <c r="C29" s="222">
        <f t="shared" si="1"/>
        <v>0</v>
      </c>
      <c r="D29" s="223">
        <f t="shared" si="2"/>
        <v>0</v>
      </c>
      <c r="E29" s="223">
        <f t="shared" si="3"/>
        <v>0</v>
      </c>
      <c r="F29" s="223">
        <f t="shared" si="4"/>
        <v>0</v>
      </c>
      <c r="G29" s="223">
        <f t="shared" si="5"/>
        <v>0</v>
      </c>
      <c r="H29" s="223">
        <f t="shared" si="6"/>
        <v>0</v>
      </c>
      <c r="I29" s="223">
        <f t="shared" si="7"/>
        <v>0</v>
      </c>
      <c r="J29" s="225">
        <f t="shared" si="8"/>
        <v>0</v>
      </c>
      <c r="L29" s="111">
        <f t="shared" si="9"/>
        <v>0</v>
      </c>
      <c r="M29" s="232">
        <f t="shared" si="10"/>
        <v>0</v>
      </c>
      <c r="U29" s="206">
        <v>0</v>
      </c>
      <c r="V29" s="206">
        <v>0</v>
      </c>
      <c r="W29" s="206">
        <v>0</v>
      </c>
      <c r="X29" s="206">
        <v>0</v>
      </c>
      <c r="Y29" s="206">
        <v>0</v>
      </c>
      <c r="Z29" s="206">
        <v>0</v>
      </c>
      <c r="AA29" s="207">
        <v>0</v>
      </c>
      <c r="AB29" s="217">
        <f t="shared" si="11"/>
        <v>0</v>
      </c>
      <c r="AC29" s="207">
        <v>0</v>
      </c>
      <c r="AD29" s="207">
        <v>0</v>
      </c>
    </row>
    <row r="30" spans="2:30" ht="16.5" customHeight="1">
      <c r="B30" s="239" t="s">
        <v>189</v>
      </c>
      <c r="C30" s="224">
        <f>SUM(C9:C29)</f>
        <v>0</v>
      </c>
      <c r="D30" s="224">
        <f aca="true" t="shared" si="12" ref="D30:L30">SUM(D9:D29)</f>
        <v>0</v>
      </c>
      <c r="E30" s="224">
        <f t="shared" si="12"/>
        <v>0</v>
      </c>
      <c r="F30" s="224">
        <f t="shared" si="12"/>
        <v>0</v>
      </c>
      <c r="G30" s="224">
        <f t="shared" si="12"/>
        <v>0</v>
      </c>
      <c r="H30" s="224">
        <f t="shared" si="12"/>
        <v>0</v>
      </c>
      <c r="I30" s="224">
        <f t="shared" si="12"/>
        <v>0</v>
      </c>
      <c r="J30" s="224">
        <f t="shared" si="12"/>
        <v>0</v>
      </c>
      <c r="L30" s="224">
        <f t="shared" si="12"/>
        <v>0</v>
      </c>
      <c r="M30" s="224">
        <f t="shared" si="10"/>
        <v>0</v>
      </c>
      <c r="U30" s="217">
        <f>SUM(U9:U29)</f>
        <v>0</v>
      </c>
      <c r="V30" s="217">
        <f aca="true" t="shared" si="13" ref="V30:AD30">SUM(V9:V29)</f>
        <v>0</v>
      </c>
      <c r="W30" s="217">
        <f t="shared" si="13"/>
        <v>0</v>
      </c>
      <c r="X30" s="217">
        <f t="shared" si="13"/>
        <v>0</v>
      </c>
      <c r="Y30" s="217">
        <f t="shared" si="13"/>
        <v>0</v>
      </c>
      <c r="Z30" s="217">
        <f t="shared" si="13"/>
        <v>0</v>
      </c>
      <c r="AA30" s="217">
        <f t="shared" si="13"/>
        <v>0</v>
      </c>
      <c r="AB30" s="219">
        <f t="shared" si="13"/>
        <v>0</v>
      </c>
      <c r="AC30" s="219">
        <f t="shared" si="13"/>
        <v>0</v>
      </c>
      <c r="AD30" s="219">
        <f t="shared" si="13"/>
        <v>0</v>
      </c>
    </row>
    <row r="35" spans="2:13" ht="12.75" customHeight="1">
      <c r="B35" s="211"/>
      <c r="C35" s="102" t="s">
        <v>192</v>
      </c>
      <c r="D35" s="398" t="s">
        <v>191</v>
      </c>
      <c r="E35" s="399"/>
      <c r="F35" s="399"/>
      <c r="G35" s="399"/>
      <c r="H35" s="399"/>
      <c r="I35" s="399"/>
      <c r="J35" s="400"/>
      <c r="L35" s="102" t="s">
        <v>194</v>
      </c>
      <c r="M35" s="102" t="s">
        <v>201</v>
      </c>
    </row>
    <row r="36" spans="2:13" ht="12.75">
      <c r="B36" s="211" t="s">
        <v>184</v>
      </c>
      <c r="C36" s="106" t="s">
        <v>17</v>
      </c>
      <c r="D36" s="212" t="s">
        <v>11</v>
      </c>
      <c r="E36" s="212" t="s">
        <v>12</v>
      </c>
      <c r="F36" s="213" t="s">
        <v>13</v>
      </c>
      <c r="G36" s="213" t="s">
        <v>14</v>
      </c>
      <c r="H36" s="213" t="s">
        <v>6</v>
      </c>
      <c r="I36" s="213" t="s">
        <v>15</v>
      </c>
      <c r="J36" s="106" t="s">
        <v>16</v>
      </c>
      <c r="L36" s="106" t="s">
        <v>17</v>
      </c>
      <c r="M36" s="106" t="s">
        <v>195</v>
      </c>
    </row>
    <row r="37" spans="2:13" ht="12.75">
      <c r="B37" s="216">
        <f>IF(Default!B9&lt;&gt;"",Default!B9,"")</f>
      </c>
      <c r="C37" s="226">
        <f>IF(C$30&lt;&gt;0,IF(C9&lt;&gt;0,SUM(C9/C$30),0),0)</f>
        <v>0</v>
      </c>
      <c r="D37" s="227">
        <f aca="true" t="shared" si="14" ref="D37:D57">IF(C9&lt;&gt;0,IF(D9&lt;&gt;0,SUM(D9/C9),0),0)</f>
        <v>0</v>
      </c>
      <c r="E37" s="227">
        <f>IF(C9&lt;&gt;0,IF(E9&lt;&gt;0,SUM(E9/C9),0),0)</f>
        <v>0</v>
      </c>
      <c r="F37" s="227">
        <f>IF(C9&lt;&gt;0,IF(F9&lt;&gt;0,SUM(F9/C9),0),0)</f>
        <v>0</v>
      </c>
      <c r="G37" s="227">
        <f>IF(C9&lt;&gt;0,IF(G9&lt;&gt;0,SUM(G9/C9),0),0)</f>
        <v>0</v>
      </c>
      <c r="H37" s="227">
        <f>IF(C9&lt;&gt;0,IF(H9&lt;&gt;0,SUM(H9/C9),0),0)</f>
        <v>0</v>
      </c>
      <c r="I37" s="227">
        <f>IF(C9&lt;&gt;0,IF(I9&lt;&gt;0,SUM(I9/C9),0),0)</f>
        <v>0</v>
      </c>
      <c r="J37" s="228">
        <f>IF(C9&lt;&gt;0,IF(J9&lt;&gt;0,SUM(J9/C9),0),0)</f>
        <v>0</v>
      </c>
      <c r="L37" s="231">
        <f>IF(L$30&lt;&gt;0,IF(L9&lt;&gt;0,SUM(L9/L$30),0),0)</f>
        <v>0</v>
      </c>
      <c r="M37" s="240">
        <f>IF(SUM(T$7)&lt;&gt;14,IF(SUM(T$7)&lt;&gt;1,SUM(C37-L37),0),0)</f>
        <v>0</v>
      </c>
    </row>
    <row r="38" spans="2:13" ht="12.75">
      <c r="B38" s="216">
        <f>IF(Default!B12&lt;&gt;"",Default!B12,"")</f>
      </c>
      <c r="C38" s="226">
        <f aca="true" t="shared" si="15" ref="C38:C57">IF(C$30&lt;&gt;0,IF(C10&lt;&gt;0,SUM(C10/C$30),0),0)</f>
        <v>0</v>
      </c>
      <c r="D38" s="227">
        <f t="shared" si="14"/>
        <v>0</v>
      </c>
      <c r="E38" s="227">
        <f aca="true" t="shared" si="16" ref="E38:E57">IF(C10&lt;&gt;0,IF(E10&lt;&gt;0,SUM(E10/C10),0),0)</f>
        <v>0</v>
      </c>
      <c r="F38" s="227">
        <f aca="true" t="shared" si="17" ref="F38:F57">IF(C10&lt;&gt;0,IF(F10&lt;&gt;0,SUM(F10/C10),0),0)</f>
        <v>0</v>
      </c>
      <c r="G38" s="227">
        <f aca="true" t="shared" si="18" ref="G38:G57">IF(C10&lt;&gt;0,IF(G10&lt;&gt;0,SUM(G10/C10),0),0)</f>
        <v>0</v>
      </c>
      <c r="H38" s="227">
        <f aca="true" t="shared" si="19" ref="H38:H57">IF(C10&lt;&gt;0,IF(H10&lt;&gt;0,SUM(H10/C10),0),0)</f>
        <v>0</v>
      </c>
      <c r="I38" s="227">
        <f aca="true" t="shared" si="20" ref="I38:I57">IF(C10&lt;&gt;0,IF(I10&lt;&gt;0,SUM(I10/C10),0),0)</f>
        <v>0</v>
      </c>
      <c r="J38" s="228">
        <f aca="true" t="shared" si="21" ref="J38:J57">IF(C10&lt;&gt;0,IF(J10&lt;&gt;0,SUM(J10/C10),0),0)</f>
        <v>0</v>
      </c>
      <c r="L38" s="231">
        <f aca="true" t="shared" si="22" ref="L38:L57">IF(L$30&lt;&gt;0,IF(L10&lt;&gt;0,SUM(L10/L$30),0),0)</f>
        <v>0</v>
      </c>
      <c r="M38" s="240">
        <f aca="true" t="shared" si="23" ref="M38:M57">IF(SUM(T$7)&lt;&gt;14,IF(SUM(T$7)&lt;&gt;1,SUM(C38-L38),0),0)</f>
        <v>0</v>
      </c>
    </row>
    <row r="39" spans="2:13" ht="12.75">
      <c r="B39" s="216">
        <f>IF(Default!B15&lt;&gt;"",Default!B15,"")</f>
      </c>
      <c r="C39" s="226">
        <f t="shared" si="15"/>
        <v>0</v>
      </c>
      <c r="D39" s="227">
        <f t="shared" si="14"/>
        <v>0</v>
      </c>
      <c r="E39" s="227">
        <f t="shared" si="16"/>
        <v>0</v>
      </c>
      <c r="F39" s="227">
        <f t="shared" si="17"/>
        <v>0</v>
      </c>
      <c r="G39" s="227">
        <f t="shared" si="18"/>
        <v>0</v>
      </c>
      <c r="H39" s="227">
        <f t="shared" si="19"/>
        <v>0</v>
      </c>
      <c r="I39" s="227">
        <f t="shared" si="20"/>
        <v>0</v>
      </c>
      <c r="J39" s="228">
        <f t="shared" si="21"/>
        <v>0</v>
      </c>
      <c r="L39" s="231">
        <f t="shared" si="22"/>
        <v>0</v>
      </c>
      <c r="M39" s="240">
        <f t="shared" si="23"/>
        <v>0</v>
      </c>
    </row>
    <row r="40" spans="2:13" ht="12.75">
      <c r="B40" s="216">
        <f>IF(Default!B18&lt;&gt;"",Default!B18,"")</f>
      </c>
      <c r="C40" s="226">
        <f t="shared" si="15"/>
        <v>0</v>
      </c>
      <c r="D40" s="227">
        <f t="shared" si="14"/>
        <v>0</v>
      </c>
      <c r="E40" s="227">
        <f t="shared" si="16"/>
        <v>0</v>
      </c>
      <c r="F40" s="227">
        <f t="shared" si="17"/>
        <v>0</v>
      </c>
      <c r="G40" s="227">
        <f t="shared" si="18"/>
        <v>0</v>
      </c>
      <c r="H40" s="227">
        <f t="shared" si="19"/>
        <v>0</v>
      </c>
      <c r="I40" s="227">
        <f t="shared" si="20"/>
        <v>0</v>
      </c>
      <c r="J40" s="228">
        <f t="shared" si="21"/>
        <v>0</v>
      </c>
      <c r="L40" s="231">
        <f t="shared" si="22"/>
        <v>0</v>
      </c>
      <c r="M40" s="240">
        <f t="shared" si="23"/>
        <v>0</v>
      </c>
    </row>
    <row r="41" spans="2:13" ht="12.75">
      <c r="B41" s="216">
        <f>IF(Default!B21&lt;&gt;"",Default!B21,"")</f>
      </c>
      <c r="C41" s="226">
        <f t="shared" si="15"/>
        <v>0</v>
      </c>
      <c r="D41" s="227">
        <f t="shared" si="14"/>
        <v>0</v>
      </c>
      <c r="E41" s="227">
        <f t="shared" si="16"/>
        <v>0</v>
      </c>
      <c r="F41" s="227">
        <f t="shared" si="17"/>
        <v>0</v>
      </c>
      <c r="G41" s="227">
        <f t="shared" si="18"/>
        <v>0</v>
      </c>
      <c r="H41" s="227">
        <f t="shared" si="19"/>
        <v>0</v>
      </c>
      <c r="I41" s="227">
        <f t="shared" si="20"/>
        <v>0</v>
      </c>
      <c r="J41" s="228">
        <f t="shared" si="21"/>
        <v>0</v>
      </c>
      <c r="L41" s="231">
        <f t="shared" si="22"/>
        <v>0</v>
      </c>
      <c r="M41" s="240">
        <f t="shared" si="23"/>
        <v>0</v>
      </c>
    </row>
    <row r="42" spans="2:13" ht="12.75">
      <c r="B42" s="216">
        <f>IF(Default!B24&lt;&gt;"",Default!B24,"")</f>
      </c>
      <c r="C42" s="226">
        <f t="shared" si="15"/>
        <v>0</v>
      </c>
      <c r="D42" s="227">
        <f t="shared" si="14"/>
        <v>0</v>
      </c>
      <c r="E42" s="227">
        <f t="shared" si="16"/>
        <v>0</v>
      </c>
      <c r="F42" s="227">
        <f t="shared" si="17"/>
        <v>0</v>
      </c>
      <c r="G42" s="227">
        <f t="shared" si="18"/>
        <v>0</v>
      </c>
      <c r="H42" s="227">
        <f t="shared" si="19"/>
        <v>0</v>
      </c>
      <c r="I42" s="227">
        <f t="shared" si="20"/>
        <v>0</v>
      </c>
      <c r="J42" s="228">
        <f t="shared" si="21"/>
        <v>0</v>
      </c>
      <c r="L42" s="231">
        <f t="shared" si="22"/>
        <v>0</v>
      </c>
      <c r="M42" s="240">
        <f t="shared" si="23"/>
        <v>0</v>
      </c>
    </row>
    <row r="43" spans="2:13" ht="12.75">
      <c r="B43" s="216">
        <f>IF(Default!B27&lt;&gt;"",Default!B27,"")</f>
      </c>
      <c r="C43" s="226">
        <f t="shared" si="15"/>
        <v>0</v>
      </c>
      <c r="D43" s="227">
        <f t="shared" si="14"/>
        <v>0</v>
      </c>
      <c r="E43" s="227">
        <f t="shared" si="16"/>
        <v>0</v>
      </c>
      <c r="F43" s="227">
        <f t="shared" si="17"/>
        <v>0</v>
      </c>
      <c r="G43" s="227">
        <f t="shared" si="18"/>
        <v>0</v>
      </c>
      <c r="H43" s="227">
        <f t="shared" si="19"/>
        <v>0</v>
      </c>
      <c r="I43" s="227">
        <f t="shared" si="20"/>
        <v>0</v>
      </c>
      <c r="J43" s="228">
        <f t="shared" si="21"/>
        <v>0</v>
      </c>
      <c r="L43" s="231">
        <f t="shared" si="22"/>
        <v>0</v>
      </c>
      <c r="M43" s="240">
        <f t="shared" si="23"/>
        <v>0</v>
      </c>
    </row>
    <row r="44" spans="2:13" ht="12.75">
      <c r="B44" s="216">
        <f>IF(Default!B30&lt;&gt;"",Default!B30,"")</f>
      </c>
      <c r="C44" s="226">
        <f t="shared" si="15"/>
        <v>0</v>
      </c>
      <c r="D44" s="227">
        <f t="shared" si="14"/>
        <v>0</v>
      </c>
      <c r="E44" s="227">
        <f t="shared" si="16"/>
        <v>0</v>
      </c>
      <c r="F44" s="227">
        <f t="shared" si="17"/>
        <v>0</v>
      </c>
      <c r="G44" s="227">
        <f t="shared" si="18"/>
        <v>0</v>
      </c>
      <c r="H44" s="227">
        <f t="shared" si="19"/>
        <v>0</v>
      </c>
      <c r="I44" s="227">
        <f t="shared" si="20"/>
        <v>0</v>
      </c>
      <c r="J44" s="228">
        <f t="shared" si="21"/>
        <v>0</v>
      </c>
      <c r="L44" s="231">
        <f t="shared" si="22"/>
        <v>0</v>
      </c>
      <c r="M44" s="240">
        <f t="shared" si="23"/>
        <v>0</v>
      </c>
    </row>
    <row r="45" spans="2:13" ht="12.75">
      <c r="B45" s="216">
        <f>IF(Default!B33&lt;&gt;"",Default!B33,"")</f>
      </c>
      <c r="C45" s="226">
        <f t="shared" si="15"/>
        <v>0</v>
      </c>
      <c r="D45" s="227">
        <f t="shared" si="14"/>
        <v>0</v>
      </c>
      <c r="E45" s="227">
        <f t="shared" si="16"/>
        <v>0</v>
      </c>
      <c r="F45" s="227">
        <f t="shared" si="17"/>
        <v>0</v>
      </c>
      <c r="G45" s="227">
        <f t="shared" si="18"/>
        <v>0</v>
      </c>
      <c r="H45" s="227">
        <f t="shared" si="19"/>
        <v>0</v>
      </c>
      <c r="I45" s="227">
        <f t="shared" si="20"/>
        <v>0</v>
      </c>
      <c r="J45" s="228">
        <f t="shared" si="21"/>
        <v>0</v>
      </c>
      <c r="L45" s="231">
        <f t="shared" si="22"/>
        <v>0</v>
      </c>
      <c r="M45" s="240">
        <f t="shared" si="23"/>
        <v>0</v>
      </c>
    </row>
    <row r="46" spans="2:13" ht="12.75">
      <c r="B46" s="216">
        <f>IF(Default!B36&lt;&gt;"",Default!B36,"")</f>
      </c>
      <c r="C46" s="226">
        <f t="shared" si="15"/>
        <v>0</v>
      </c>
      <c r="D46" s="227">
        <f t="shared" si="14"/>
        <v>0</v>
      </c>
      <c r="E46" s="227">
        <f t="shared" si="16"/>
        <v>0</v>
      </c>
      <c r="F46" s="227">
        <f t="shared" si="17"/>
        <v>0</v>
      </c>
      <c r="G46" s="227">
        <f t="shared" si="18"/>
        <v>0</v>
      </c>
      <c r="H46" s="227">
        <f t="shared" si="19"/>
        <v>0</v>
      </c>
      <c r="I46" s="227">
        <f t="shared" si="20"/>
        <v>0</v>
      </c>
      <c r="J46" s="228">
        <f t="shared" si="21"/>
        <v>0</v>
      </c>
      <c r="L46" s="231">
        <f t="shared" si="22"/>
        <v>0</v>
      </c>
      <c r="M46" s="240">
        <f t="shared" si="23"/>
        <v>0</v>
      </c>
    </row>
    <row r="47" spans="2:13" ht="12.75">
      <c r="B47" s="216">
        <f>IF(Default!B39&lt;&gt;"",Default!B39,"")</f>
      </c>
      <c r="C47" s="226">
        <f t="shared" si="15"/>
        <v>0</v>
      </c>
      <c r="D47" s="227">
        <f t="shared" si="14"/>
        <v>0</v>
      </c>
      <c r="E47" s="227">
        <f t="shared" si="16"/>
        <v>0</v>
      </c>
      <c r="F47" s="227">
        <f t="shared" si="17"/>
        <v>0</v>
      </c>
      <c r="G47" s="227">
        <f t="shared" si="18"/>
        <v>0</v>
      </c>
      <c r="H47" s="227">
        <f t="shared" si="19"/>
        <v>0</v>
      </c>
      <c r="I47" s="227">
        <f t="shared" si="20"/>
        <v>0</v>
      </c>
      <c r="J47" s="228">
        <f t="shared" si="21"/>
        <v>0</v>
      </c>
      <c r="L47" s="231">
        <f t="shared" si="22"/>
        <v>0</v>
      </c>
      <c r="M47" s="240">
        <f t="shared" si="23"/>
        <v>0</v>
      </c>
    </row>
    <row r="48" spans="2:13" ht="12.75">
      <c r="B48" s="216">
        <f>IF(Default!B42&lt;&gt;"",Default!B42,"")</f>
      </c>
      <c r="C48" s="226">
        <f t="shared" si="15"/>
        <v>0</v>
      </c>
      <c r="D48" s="227">
        <f t="shared" si="14"/>
        <v>0</v>
      </c>
      <c r="E48" s="227">
        <f t="shared" si="16"/>
        <v>0</v>
      </c>
      <c r="F48" s="227">
        <f t="shared" si="17"/>
        <v>0</v>
      </c>
      <c r="G48" s="227">
        <f t="shared" si="18"/>
        <v>0</v>
      </c>
      <c r="H48" s="227">
        <f t="shared" si="19"/>
        <v>0</v>
      </c>
      <c r="I48" s="227">
        <f t="shared" si="20"/>
        <v>0</v>
      </c>
      <c r="J48" s="228">
        <f t="shared" si="21"/>
        <v>0</v>
      </c>
      <c r="L48" s="231">
        <f t="shared" si="22"/>
        <v>0</v>
      </c>
      <c r="M48" s="240">
        <f t="shared" si="23"/>
        <v>0</v>
      </c>
    </row>
    <row r="49" spans="2:13" ht="12.75">
      <c r="B49" s="216">
        <f>IF(Default!B45&lt;&gt;"",Default!B45,"")</f>
      </c>
      <c r="C49" s="226">
        <f t="shared" si="15"/>
        <v>0</v>
      </c>
      <c r="D49" s="227">
        <f t="shared" si="14"/>
        <v>0</v>
      </c>
      <c r="E49" s="227">
        <f t="shared" si="16"/>
        <v>0</v>
      </c>
      <c r="F49" s="227">
        <f t="shared" si="17"/>
        <v>0</v>
      </c>
      <c r="G49" s="227">
        <f t="shared" si="18"/>
        <v>0</v>
      </c>
      <c r="H49" s="227">
        <f t="shared" si="19"/>
        <v>0</v>
      </c>
      <c r="I49" s="227">
        <f t="shared" si="20"/>
        <v>0</v>
      </c>
      <c r="J49" s="228">
        <f t="shared" si="21"/>
        <v>0</v>
      </c>
      <c r="L49" s="231">
        <f t="shared" si="22"/>
        <v>0</v>
      </c>
      <c r="M49" s="240">
        <f t="shared" si="23"/>
        <v>0</v>
      </c>
    </row>
    <row r="50" spans="2:13" ht="12.75">
      <c r="B50" s="216">
        <f>IF(Default!B48&lt;&gt;"",Default!B48,"")</f>
      </c>
      <c r="C50" s="226">
        <f t="shared" si="15"/>
        <v>0</v>
      </c>
      <c r="D50" s="227">
        <f t="shared" si="14"/>
        <v>0</v>
      </c>
      <c r="E50" s="227">
        <f t="shared" si="16"/>
        <v>0</v>
      </c>
      <c r="F50" s="227">
        <f t="shared" si="17"/>
        <v>0</v>
      </c>
      <c r="G50" s="227">
        <f t="shared" si="18"/>
        <v>0</v>
      </c>
      <c r="H50" s="227">
        <f t="shared" si="19"/>
        <v>0</v>
      </c>
      <c r="I50" s="227">
        <f t="shared" si="20"/>
        <v>0</v>
      </c>
      <c r="J50" s="228">
        <f t="shared" si="21"/>
        <v>0</v>
      </c>
      <c r="L50" s="231">
        <f t="shared" si="22"/>
        <v>0</v>
      </c>
      <c r="M50" s="240">
        <f t="shared" si="23"/>
        <v>0</v>
      </c>
    </row>
    <row r="51" spans="2:13" ht="12.75">
      <c r="B51" s="216">
        <f>IF(Default!B51&lt;&gt;"",Default!B51,"")</f>
      </c>
      <c r="C51" s="226">
        <f t="shared" si="15"/>
        <v>0</v>
      </c>
      <c r="D51" s="227">
        <f t="shared" si="14"/>
        <v>0</v>
      </c>
      <c r="E51" s="227">
        <f t="shared" si="16"/>
        <v>0</v>
      </c>
      <c r="F51" s="227">
        <f t="shared" si="17"/>
        <v>0</v>
      </c>
      <c r="G51" s="227">
        <f t="shared" si="18"/>
        <v>0</v>
      </c>
      <c r="H51" s="227">
        <f t="shared" si="19"/>
        <v>0</v>
      </c>
      <c r="I51" s="227">
        <f t="shared" si="20"/>
        <v>0</v>
      </c>
      <c r="J51" s="228">
        <f t="shared" si="21"/>
        <v>0</v>
      </c>
      <c r="L51" s="231">
        <f t="shared" si="22"/>
        <v>0</v>
      </c>
      <c r="M51" s="240">
        <f t="shared" si="23"/>
        <v>0</v>
      </c>
    </row>
    <row r="52" spans="2:13" ht="12.75">
      <c r="B52" s="216">
        <f>IF(Default!B54&lt;&gt;"",Default!B54,"")</f>
      </c>
      <c r="C52" s="226">
        <f t="shared" si="15"/>
        <v>0</v>
      </c>
      <c r="D52" s="227">
        <f t="shared" si="14"/>
        <v>0</v>
      </c>
      <c r="E52" s="227">
        <f t="shared" si="16"/>
        <v>0</v>
      </c>
      <c r="F52" s="227">
        <f t="shared" si="17"/>
        <v>0</v>
      </c>
      <c r="G52" s="227">
        <f t="shared" si="18"/>
        <v>0</v>
      </c>
      <c r="H52" s="227">
        <f t="shared" si="19"/>
        <v>0</v>
      </c>
      <c r="I52" s="227">
        <f t="shared" si="20"/>
        <v>0</v>
      </c>
      <c r="J52" s="228">
        <f t="shared" si="21"/>
        <v>0</v>
      </c>
      <c r="L52" s="231">
        <f t="shared" si="22"/>
        <v>0</v>
      </c>
      <c r="M52" s="240">
        <f t="shared" si="23"/>
        <v>0</v>
      </c>
    </row>
    <row r="53" spans="2:13" ht="12.75">
      <c r="B53" s="216">
        <f>IF(Default!B57&lt;&gt;"",Default!B57,"")</f>
      </c>
      <c r="C53" s="226">
        <f t="shared" si="15"/>
        <v>0</v>
      </c>
      <c r="D53" s="227">
        <f t="shared" si="14"/>
        <v>0</v>
      </c>
      <c r="E53" s="227">
        <f t="shared" si="16"/>
        <v>0</v>
      </c>
      <c r="F53" s="227">
        <f t="shared" si="17"/>
        <v>0</v>
      </c>
      <c r="G53" s="227">
        <f t="shared" si="18"/>
        <v>0</v>
      </c>
      <c r="H53" s="227">
        <f t="shared" si="19"/>
        <v>0</v>
      </c>
      <c r="I53" s="227">
        <f t="shared" si="20"/>
        <v>0</v>
      </c>
      <c r="J53" s="228">
        <f t="shared" si="21"/>
        <v>0</v>
      </c>
      <c r="L53" s="231">
        <f t="shared" si="22"/>
        <v>0</v>
      </c>
      <c r="M53" s="240">
        <f t="shared" si="23"/>
        <v>0</v>
      </c>
    </row>
    <row r="54" spans="2:13" ht="12.75">
      <c r="B54" s="216">
        <f>IF(Default!B60&lt;&gt;"",Default!B60,"")</f>
      </c>
      <c r="C54" s="226">
        <f t="shared" si="15"/>
        <v>0</v>
      </c>
      <c r="D54" s="227">
        <f t="shared" si="14"/>
        <v>0</v>
      </c>
      <c r="E54" s="227">
        <f t="shared" si="16"/>
        <v>0</v>
      </c>
      <c r="F54" s="227">
        <f t="shared" si="17"/>
        <v>0</v>
      </c>
      <c r="G54" s="227">
        <f t="shared" si="18"/>
        <v>0</v>
      </c>
      <c r="H54" s="227">
        <f t="shared" si="19"/>
        <v>0</v>
      </c>
      <c r="I54" s="227">
        <f t="shared" si="20"/>
        <v>0</v>
      </c>
      <c r="J54" s="228">
        <f t="shared" si="21"/>
        <v>0</v>
      </c>
      <c r="L54" s="231">
        <f t="shared" si="22"/>
        <v>0</v>
      </c>
      <c r="M54" s="240">
        <f t="shared" si="23"/>
        <v>0</v>
      </c>
    </row>
    <row r="55" spans="2:13" ht="12.75">
      <c r="B55" s="216">
        <f>IF(Default!B63&lt;&gt;"",Default!B63,"")</f>
      </c>
      <c r="C55" s="226">
        <f t="shared" si="15"/>
        <v>0</v>
      </c>
      <c r="D55" s="227">
        <f t="shared" si="14"/>
        <v>0</v>
      </c>
      <c r="E55" s="227">
        <f t="shared" si="16"/>
        <v>0</v>
      </c>
      <c r="F55" s="227">
        <f t="shared" si="17"/>
        <v>0</v>
      </c>
      <c r="G55" s="227">
        <f t="shared" si="18"/>
        <v>0</v>
      </c>
      <c r="H55" s="227">
        <f t="shared" si="19"/>
        <v>0</v>
      </c>
      <c r="I55" s="227">
        <f t="shared" si="20"/>
        <v>0</v>
      </c>
      <c r="J55" s="228">
        <f t="shared" si="21"/>
        <v>0</v>
      </c>
      <c r="L55" s="231">
        <f t="shared" si="22"/>
        <v>0</v>
      </c>
      <c r="M55" s="240">
        <f t="shared" si="23"/>
        <v>0</v>
      </c>
    </row>
    <row r="56" spans="2:13" ht="12.75">
      <c r="B56" s="216">
        <f>IF(Default!B66&lt;&gt;"",Default!B66,"")</f>
      </c>
      <c r="C56" s="226">
        <f t="shared" si="15"/>
        <v>0</v>
      </c>
      <c r="D56" s="227">
        <f t="shared" si="14"/>
        <v>0</v>
      </c>
      <c r="E56" s="227">
        <f t="shared" si="16"/>
        <v>0</v>
      </c>
      <c r="F56" s="227">
        <f t="shared" si="17"/>
        <v>0</v>
      </c>
      <c r="G56" s="227">
        <f t="shared" si="18"/>
        <v>0</v>
      </c>
      <c r="H56" s="227">
        <f t="shared" si="19"/>
        <v>0</v>
      </c>
      <c r="I56" s="227">
        <f t="shared" si="20"/>
        <v>0</v>
      </c>
      <c r="J56" s="228">
        <f t="shared" si="21"/>
        <v>0</v>
      </c>
      <c r="L56" s="231">
        <f t="shared" si="22"/>
        <v>0</v>
      </c>
      <c r="M56" s="240">
        <f t="shared" si="23"/>
        <v>0</v>
      </c>
    </row>
    <row r="57" spans="2:13" ht="12.75">
      <c r="B57" s="218" t="s">
        <v>309</v>
      </c>
      <c r="C57" s="226">
        <f t="shared" si="15"/>
        <v>0</v>
      </c>
      <c r="D57" s="227">
        <f t="shared" si="14"/>
        <v>0</v>
      </c>
      <c r="E57" s="227">
        <f t="shared" si="16"/>
        <v>0</v>
      </c>
      <c r="F57" s="227">
        <f t="shared" si="17"/>
        <v>0</v>
      </c>
      <c r="G57" s="227">
        <f t="shared" si="18"/>
        <v>0</v>
      </c>
      <c r="H57" s="227">
        <f t="shared" si="19"/>
        <v>0</v>
      </c>
      <c r="I57" s="227">
        <f t="shared" si="20"/>
        <v>0</v>
      </c>
      <c r="J57" s="228">
        <f t="shared" si="21"/>
        <v>0</v>
      </c>
      <c r="L57" s="231">
        <f t="shared" si="22"/>
        <v>0</v>
      </c>
      <c r="M57" s="240">
        <f t="shared" si="23"/>
        <v>0</v>
      </c>
    </row>
    <row r="58" spans="2:10" ht="16.5" customHeight="1">
      <c r="B58" s="239" t="s">
        <v>202</v>
      </c>
      <c r="D58" s="229">
        <f>IF($C30&lt;&gt;0,IF(D30&lt;&gt;0,SUM(D30/$C30),0),0)</f>
        <v>0</v>
      </c>
      <c r="E58" s="229">
        <f aca="true" t="shared" si="24" ref="E58:J58">IF($C30&lt;&gt;0,IF(E30&lt;&gt;0,SUM(E30/$C30),0),0)</f>
        <v>0</v>
      </c>
      <c r="F58" s="229">
        <f t="shared" si="24"/>
        <v>0</v>
      </c>
      <c r="G58" s="229">
        <f t="shared" si="24"/>
        <v>0</v>
      </c>
      <c r="H58" s="229">
        <f t="shared" si="24"/>
        <v>0</v>
      </c>
      <c r="I58" s="229">
        <f t="shared" si="24"/>
        <v>0</v>
      </c>
      <c r="J58" s="230">
        <f t="shared" si="24"/>
        <v>0</v>
      </c>
    </row>
  </sheetData>
  <sheetProtection password="CDDA" sheet="1" objects="1" scenarios="1"/>
  <mergeCells count="6">
    <mergeCell ref="D35:J35"/>
    <mergeCell ref="U7:AA7"/>
    <mergeCell ref="L2:M2"/>
    <mergeCell ref="C3:I3"/>
    <mergeCell ref="C4:I4"/>
    <mergeCell ref="D7:J7"/>
  </mergeCells>
  <conditionalFormatting sqref="M9:M30">
    <cfRule type="cellIs" priority="1" dxfId="1" operator="greaterThanOrEqual" stopIfTrue="1">
      <formula>$L$4</formula>
    </cfRule>
    <cfRule type="cellIs" priority="2" dxfId="2" operator="lessThanOrEqual" stopIfTrue="1">
      <formula>$L$5</formula>
    </cfRule>
  </conditionalFormatting>
  <conditionalFormatting sqref="M37:M57">
    <cfRule type="cellIs" priority="3" dxfId="1" operator="greaterThanOrEqual" stopIfTrue="1">
      <formula>$M$4</formula>
    </cfRule>
    <cfRule type="cellIs" priority="4" dxfId="2" operator="lessThanOrEqual" stopIfTrue="1">
      <formula>$M$5</formula>
    </cfRule>
  </conditionalFormatting>
  <printOptions/>
  <pageMargins left="0.25" right="0.25" top="0.75" bottom="0.25" header="0" footer="0"/>
  <pageSetup blackAndWhite="1" horizontalDpi="300" verticalDpi="300" orientation="portrait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W74"/>
  <sheetViews>
    <sheetView showGridLines="0" showRowColHeaders="0" workbookViewId="0" topLeftCell="A1">
      <selection activeCell="C5" sqref="C5"/>
    </sheetView>
  </sheetViews>
  <sheetFormatPr defaultColWidth="9.140625" defaultRowHeight="12.75"/>
  <cols>
    <col min="1" max="1" width="4.7109375" style="56" customWidth="1"/>
    <col min="2" max="2" width="28.7109375" style="1" customWidth="1"/>
    <col min="3" max="3" width="52.7109375" style="1" customWidth="1"/>
    <col min="4" max="4" width="3.7109375" style="1" customWidth="1"/>
    <col min="5" max="7" width="4.7109375" style="1" customWidth="1"/>
    <col min="8" max="10" width="9.140625" style="1" customWidth="1"/>
    <col min="11" max="17" width="3.7109375" style="1" customWidth="1"/>
    <col min="18" max="18" width="9.140625" style="1" customWidth="1"/>
    <col min="19" max="19" width="14.7109375" style="1" hidden="1" customWidth="1"/>
    <col min="20" max="20" width="2.7109375" style="1" hidden="1" customWidth="1"/>
    <col min="21" max="21" width="14.7109375" style="1" hidden="1" customWidth="1"/>
    <col min="22" max="22" width="9.140625" style="1" hidden="1" customWidth="1"/>
    <col min="23" max="23" width="20.7109375" style="1" hidden="1" customWidth="1"/>
    <col min="24" max="16384" width="9.140625" style="1" customWidth="1"/>
  </cols>
  <sheetData>
    <row r="1" ht="18">
      <c r="B1" s="2" t="s">
        <v>102</v>
      </c>
    </row>
    <row r="2" ht="12.75">
      <c r="B2" s="3"/>
    </row>
    <row r="3" ht="12.75"/>
    <row r="4" ht="13.5" thickBot="1"/>
    <row r="5" spans="2:23" ht="14.25" thickBot="1">
      <c r="B5" s="123" t="s">
        <v>144</v>
      </c>
      <c r="C5" s="146" t="s">
        <v>336</v>
      </c>
      <c r="S5" s="143" t="s">
        <v>162</v>
      </c>
      <c r="T5" s="5"/>
      <c r="U5" s="144" t="s">
        <v>149</v>
      </c>
      <c r="V5" s="129">
        <v>1</v>
      </c>
      <c r="W5" s="130">
        <v>1</v>
      </c>
    </row>
    <row r="6" spans="19:23" ht="13.5" thickBot="1">
      <c r="S6" s="145" t="s">
        <v>163</v>
      </c>
      <c r="T6" s="5"/>
      <c r="U6" s="131" t="s">
        <v>92</v>
      </c>
      <c r="V6" s="132" t="s">
        <v>148</v>
      </c>
      <c r="W6" s="133" t="s">
        <v>149</v>
      </c>
    </row>
    <row r="7" spans="2:23" ht="15" customHeight="1">
      <c r="B7" s="407" t="s">
        <v>58</v>
      </c>
      <c r="C7" s="408"/>
      <c r="S7" s="140">
        <f aca="true" t="shared" si="0" ref="S7:S18">U7</f>
        <v>37987</v>
      </c>
      <c r="T7" s="5"/>
      <c r="U7" s="134">
        <v>37987</v>
      </c>
      <c r="V7" s="128">
        <v>2004</v>
      </c>
      <c r="W7" s="135" t="s">
        <v>150</v>
      </c>
    </row>
    <row r="8" spans="2:23" ht="13.5" thickBot="1">
      <c r="B8" s="409"/>
      <c r="C8" s="410"/>
      <c r="S8" s="141">
        <f t="shared" si="0"/>
        <v>38018</v>
      </c>
      <c r="T8" s="5"/>
      <c r="U8" s="134">
        <v>38018</v>
      </c>
      <c r="V8" s="128">
        <v>2005</v>
      </c>
      <c r="W8" s="135" t="s">
        <v>151</v>
      </c>
    </row>
    <row r="9" spans="1:23" ht="12.75">
      <c r="A9" s="56">
        <v>1</v>
      </c>
      <c r="B9" s="147"/>
      <c r="C9" s="124"/>
      <c r="S9" s="141">
        <f t="shared" si="0"/>
        <v>38047</v>
      </c>
      <c r="T9" s="5"/>
      <c r="U9" s="134">
        <v>38047</v>
      </c>
      <c r="V9" s="128">
        <v>2006</v>
      </c>
      <c r="W9" s="135" t="s">
        <v>152</v>
      </c>
    </row>
    <row r="10" spans="2:23" ht="12.75">
      <c r="B10" s="405" t="s">
        <v>93</v>
      </c>
      <c r="C10" s="148"/>
      <c r="S10" s="141">
        <f t="shared" si="0"/>
        <v>38078</v>
      </c>
      <c r="T10" s="5"/>
      <c r="U10" s="134">
        <v>38078</v>
      </c>
      <c r="V10" s="128">
        <v>2007</v>
      </c>
      <c r="W10" s="135" t="s">
        <v>153</v>
      </c>
    </row>
    <row r="11" spans="2:23" ht="13.5" thickBot="1">
      <c r="B11" s="406"/>
      <c r="C11" s="149"/>
      <c r="S11" s="141">
        <f t="shared" si="0"/>
        <v>38108</v>
      </c>
      <c r="T11" s="5"/>
      <c r="U11" s="134">
        <v>38108</v>
      </c>
      <c r="V11" s="128">
        <v>2008</v>
      </c>
      <c r="W11" s="135" t="s">
        <v>154</v>
      </c>
    </row>
    <row r="12" spans="1:23" ht="12.75">
      <c r="A12" s="56">
        <v>2</v>
      </c>
      <c r="B12" s="147"/>
      <c r="C12" s="124"/>
      <c r="S12" s="141">
        <f t="shared" si="0"/>
        <v>38139</v>
      </c>
      <c r="T12" s="5"/>
      <c r="U12" s="134">
        <v>38139</v>
      </c>
      <c r="V12" s="128">
        <v>2009</v>
      </c>
      <c r="W12" s="135" t="s">
        <v>155</v>
      </c>
    </row>
    <row r="13" spans="2:23" ht="12.75">
      <c r="B13" s="405" t="s">
        <v>93</v>
      </c>
      <c r="C13" s="148"/>
      <c r="S13" s="141">
        <f t="shared" si="0"/>
        <v>38169</v>
      </c>
      <c r="T13" s="5"/>
      <c r="U13" s="134">
        <v>38169</v>
      </c>
      <c r="V13" s="128">
        <v>2010</v>
      </c>
      <c r="W13" s="135" t="s">
        <v>156</v>
      </c>
    </row>
    <row r="14" spans="2:23" ht="13.5" thickBot="1">
      <c r="B14" s="406"/>
      <c r="C14" s="149"/>
      <c r="S14" s="141">
        <f t="shared" si="0"/>
        <v>38200</v>
      </c>
      <c r="T14" s="5"/>
      <c r="U14" s="134">
        <v>38200</v>
      </c>
      <c r="V14" s="127"/>
      <c r="W14" s="135" t="s">
        <v>157</v>
      </c>
    </row>
    <row r="15" spans="1:23" ht="12.75">
      <c r="A15" s="56">
        <v>3</v>
      </c>
      <c r="B15" s="147"/>
      <c r="C15" s="124"/>
      <c r="S15" s="141">
        <f t="shared" si="0"/>
        <v>38231</v>
      </c>
      <c r="T15" s="5"/>
      <c r="U15" s="134">
        <v>38231</v>
      </c>
      <c r="V15" s="127"/>
      <c r="W15" s="135" t="s">
        <v>158</v>
      </c>
    </row>
    <row r="16" spans="2:23" ht="12.75">
      <c r="B16" s="405" t="s">
        <v>93</v>
      </c>
      <c r="C16" s="148"/>
      <c r="S16" s="141">
        <f t="shared" si="0"/>
        <v>38261</v>
      </c>
      <c r="T16" s="5"/>
      <c r="U16" s="134">
        <v>38261</v>
      </c>
      <c r="V16" s="127"/>
      <c r="W16" s="135" t="s">
        <v>159</v>
      </c>
    </row>
    <row r="17" spans="2:23" ht="13.5" thickBot="1">
      <c r="B17" s="406"/>
      <c r="C17" s="149"/>
      <c r="S17" s="141">
        <f t="shared" si="0"/>
        <v>38292</v>
      </c>
      <c r="T17" s="5"/>
      <c r="U17" s="134">
        <v>38292</v>
      </c>
      <c r="V17" s="127"/>
      <c r="W17" s="135" t="s">
        <v>160</v>
      </c>
    </row>
    <row r="18" spans="1:23" ht="13.5" thickBot="1">
      <c r="A18" s="56">
        <v>4</v>
      </c>
      <c r="B18" s="150"/>
      <c r="C18" s="125"/>
      <c r="S18" s="142">
        <f t="shared" si="0"/>
        <v>38322</v>
      </c>
      <c r="T18" s="5"/>
      <c r="U18" s="136">
        <v>38322</v>
      </c>
      <c r="V18" s="137"/>
      <c r="W18" s="138" t="s">
        <v>161</v>
      </c>
    </row>
    <row r="19" spans="2:21" ht="12.75">
      <c r="B19" s="405" t="s">
        <v>93</v>
      </c>
      <c r="C19" s="151"/>
      <c r="U19" s="139"/>
    </row>
    <row r="20" spans="2:21" ht="13.5" thickBot="1">
      <c r="B20" s="406"/>
      <c r="C20" s="149"/>
      <c r="U20" s="139"/>
    </row>
    <row r="21" spans="1:21" ht="12.75">
      <c r="A21" s="56">
        <v>5</v>
      </c>
      <c r="B21" s="147"/>
      <c r="C21" s="124"/>
      <c r="S21" s="1" t="s">
        <v>94</v>
      </c>
      <c r="U21" s="139"/>
    </row>
    <row r="22" spans="2:21" ht="12.75">
      <c r="B22" s="405" t="s">
        <v>93</v>
      </c>
      <c r="C22" s="148"/>
      <c r="S22" s="1" t="s">
        <v>90</v>
      </c>
      <c r="U22" s="139"/>
    </row>
    <row r="23" spans="2:3" ht="13.5" thickBot="1">
      <c r="B23" s="406"/>
      <c r="C23" s="149"/>
    </row>
    <row r="24" spans="1:3" ht="12.75">
      <c r="A24" s="56">
        <v>6</v>
      </c>
      <c r="B24" s="147"/>
      <c r="C24" s="124"/>
    </row>
    <row r="25" spans="2:3" ht="12.75">
      <c r="B25" s="405" t="s">
        <v>93</v>
      </c>
      <c r="C25" s="148"/>
    </row>
    <row r="26" spans="2:3" ht="13.5" thickBot="1">
      <c r="B26" s="406"/>
      <c r="C26" s="149"/>
    </row>
    <row r="27" spans="1:3" ht="12.75">
      <c r="A27" s="56">
        <v>7</v>
      </c>
      <c r="B27" s="147"/>
      <c r="C27" s="124"/>
    </row>
    <row r="28" spans="2:3" ht="12.75">
      <c r="B28" s="405" t="s">
        <v>93</v>
      </c>
      <c r="C28" s="148"/>
    </row>
    <row r="29" spans="2:3" ht="13.5" thickBot="1">
      <c r="B29" s="406"/>
      <c r="C29" s="149"/>
    </row>
    <row r="30" spans="1:3" ht="12.75">
      <c r="A30" s="56">
        <v>8</v>
      </c>
      <c r="B30" s="147"/>
      <c r="C30" s="124"/>
    </row>
    <row r="31" spans="2:3" ht="12.75">
      <c r="B31" s="405" t="s">
        <v>93</v>
      </c>
      <c r="C31" s="148"/>
    </row>
    <row r="32" spans="2:3" ht="13.5" thickBot="1">
      <c r="B32" s="406"/>
      <c r="C32" s="149"/>
    </row>
    <row r="33" spans="1:3" ht="12.75">
      <c r="A33" s="56">
        <v>9</v>
      </c>
      <c r="B33" s="147"/>
      <c r="C33" s="124"/>
    </row>
    <row r="34" spans="2:3" ht="12.75">
      <c r="B34" s="405" t="s">
        <v>93</v>
      </c>
      <c r="C34" s="148"/>
    </row>
    <row r="35" spans="2:3" ht="13.5" thickBot="1">
      <c r="B35" s="406"/>
      <c r="C35" s="149"/>
    </row>
    <row r="36" spans="1:3" ht="12.75">
      <c r="A36" s="56">
        <v>10</v>
      </c>
      <c r="B36" s="147"/>
      <c r="C36" s="124"/>
    </row>
    <row r="37" spans="2:3" ht="12.75">
      <c r="B37" s="405" t="s">
        <v>93</v>
      </c>
      <c r="C37" s="148"/>
    </row>
    <row r="38" spans="2:3" ht="13.5" thickBot="1">
      <c r="B38" s="406"/>
      <c r="C38" s="149"/>
    </row>
    <row r="39" spans="1:3" ht="12.75">
      <c r="A39" s="56">
        <v>11</v>
      </c>
      <c r="B39" s="147"/>
      <c r="C39" s="124"/>
    </row>
    <row r="40" spans="2:3" ht="12.75">
      <c r="B40" s="405" t="s">
        <v>93</v>
      </c>
      <c r="C40" s="148"/>
    </row>
    <row r="41" spans="2:3" ht="13.5" thickBot="1">
      <c r="B41" s="406"/>
      <c r="C41" s="149"/>
    </row>
    <row r="42" spans="1:3" ht="12.75">
      <c r="A42" s="56">
        <v>12</v>
      </c>
      <c r="B42" s="147"/>
      <c r="C42" s="124"/>
    </row>
    <row r="43" spans="2:3" ht="12.75">
      <c r="B43" s="405" t="s">
        <v>93</v>
      </c>
      <c r="C43" s="148"/>
    </row>
    <row r="44" spans="2:3" ht="13.5" thickBot="1">
      <c r="B44" s="406"/>
      <c r="C44" s="149"/>
    </row>
    <row r="45" spans="1:3" ht="12.75">
      <c r="A45" s="56">
        <v>13</v>
      </c>
      <c r="B45" s="147"/>
      <c r="C45" s="124"/>
    </row>
    <row r="46" spans="2:3" ht="12.75">
      <c r="B46" s="405" t="s">
        <v>93</v>
      </c>
      <c r="C46" s="148"/>
    </row>
    <row r="47" spans="2:3" ht="13.5" thickBot="1">
      <c r="B47" s="406"/>
      <c r="C47" s="149"/>
    </row>
    <row r="48" spans="1:3" ht="12.75">
      <c r="A48" s="56">
        <v>14</v>
      </c>
      <c r="B48" s="147"/>
      <c r="C48" s="124"/>
    </row>
    <row r="49" spans="2:3" ht="12.75">
      <c r="B49" s="405" t="s">
        <v>93</v>
      </c>
      <c r="C49" s="148"/>
    </row>
    <row r="50" spans="2:3" ht="13.5" thickBot="1">
      <c r="B50" s="406"/>
      <c r="C50" s="149"/>
    </row>
    <row r="51" spans="1:3" ht="12.75">
      <c r="A51" s="56">
        <v>15</v>
      </c>
      <c r="B51" s="147"/>
      <c r="C51" s="124"/>
    </row>
    <row r="52" spans="2:3" ht="12.75">
      <c r="B52" s="405" t="s">
        <v>93</v>
      </c>
      <c r="C52" s="148"/>
    </row>
    <row r="53" spans="2:3" ht="13.5" thickBot="1">
      <c r="B53" s="406"/>
      <c r="C53" s="149"/>
    </row>
    <row r="54" spans="1:3" ht="12.75">
      <c r="A54" s="56">
        <v>16</v>
      </c>
      <c r="B54" s="147"/>
      <c r="C54" s="124"/>
    </row>
    <row r="55" spans="2:3" ht="12.75">
      <c r="B55" s="405" t="s">
        <v>93</v>
      </c>
      <c r="C55" s="148"/>
    </row>
    <row r="56" spans="2:3" ht="13.5" thickBot="1">
      <c r="B56" s="406"/>
      <c r="C56" s="149"/>
    </row>
    <row r="57" spans="1:3" ht="12.75">
      <c r="A57" s="56">
        <v>17</v>
      </c>
      <c r="B57" s="147"/>
      <c r="C57" s="124"/>
    </row>
    <row r="58" spans="2:3" ht="12.75">
      <c r="B58" s="405" t="s">
        <v>93</v>
      </c>
      <c r="C58" s="148"/>
    </row>
    <row r="59" spans="2:3" ht="13.5" thickBot="1">
      <c r="B59" s="406"/>
      <c r="C59" s="149"/>
    </row>
    <row r="60" spans="1:3" ht="12.75">
      <c r="A60" s="56">
        <v>18</v>
      </c>
      <c r="B60" s="147"/>
      <c r="C60" s="124"/>
    </row>
    <row r="61" spans="2:3" ht="12.75">
      <c r="B61" s="405" t="s">
        <v>93</v>
      </c>
      <c r="C61" s="148"/>
    </row>
    <row r="62" spans="2:3" ht="13.5" thickBot="1">
      <c r="B62" s="406"/>
      <c r="C62" s="149"/>
    </row>
    <row r="63" spans="1:3" ht="12.75">
      <c r="A63" s="56">
        <v>19</v>
      </c>
      <c r="B63" s="147"/>
      <c r="C63" s="124"/>
    </row>
    <row r="64" spans="2:3" ht="12.75">
      <c r="B64" s="405" t="s">
        <v>93</v>
      </c>
      <c r="C64" s="148"/>
    </row>
    <row r="65" spans="2:3" ht="13.5" thickBot="1">
      <c r="B65" s="406"/>
      <c r="C65" s="149"/>
    </row>
    <row r="66" spans="1:3" ht="12.75">
      <c r="A66" s="56">
        <v>20</v>
      </c>
      <c r="B66" s="147"/>
      <c r="C66" s="124"/>
    </row>
    <row r="67" spans="2:3" ht="12.75">
      <c r="B67" s="405" t="s">
        <v>93</v>
      </c>
      <c r="C67" s="148"/>
    </row>
    <row r="68" spans="2:3" ht="13.5" thickBot="1">
      <c r="B68" s="406"/>
      <c r="C68" s="149"/>
    </row>
    <row r="69" spans="2:3" ht="12.75">
      <c r="B69" s="126" t="s">
        <v>309</v>
      </c>
      <c r="C69" s="124"/>
    </row>
    <row r="70" spans="2:3" ht="12.75">
      <c r="B70" s="405" t="s">
        <v>93</v>
      </c>
      <c r="C70" s="148"/>
    </row>
    <row r="71" spans="2:3" ht="13.5" thickBot="1">
      <c r="B71" s="406"/>
      <c r="C71" s="149"/>
    </row>
    <row r="72" ht="12.75"/>
    <row r="73" ht="13.5" thickBot="1"/>
    <row r="74" spans="2:3" ht="21" customHeight="1" thickBot="1">
      <c r="B74" s="411" t="s">
        <v>147</v>
      </c>
      <c r="C74" s="412"/>
    </row>
  </sheetData>
  <sheetProtection password="CDDA" sheet="1" objects="1" scenarios="1"/>
  <mergeCells count="23">
    <mergeCell ref="B10:B11"/>
    <mergeCell ref="B13:B14"/>
    <mergeCell ref="B16:B17"/>
    <mergeCell ref="B19:B20"/>
    <mergeCell ref="B22:B23"/>
    <mergeCell ref="B25:B26"/>
    <mergeCell ref="B28:B29"/>
    <mergeCell ref="B49:B50"/>
    <mergeCell ref="B52:B53"/>
    <mergeCell ref="B31:B32"/>
    <mergeCell ref="B34:B35"/>
    <mergeCell ref="B37:B38"/>
    <mergeCell ref="B40:B41"/>
    <mergeCell ref="B67:B68"/>
    <mergeCell ref="B70:B71"/>
    <mergeCell ref="B7:C8"/>
    <mergeCell ref="B74:C74"/>
    <mergeCell ref="B55:B56"/>
    <mergeCell ref="B58:B59"/>
    <mergeCell ref="B61:B62"/>
    <mergeCell ref="B64:B65"/>
    <mergeCell ref="B43:B44"/>
    <mergeCell ref="B46:B47"/>
  </mergeCells>
  <printOptions/>
  <pageMargins left="0.25" right="0.25" top="0.25" bottom="0.25" header="0" footer="0"/>
  <pageSetup blackAndWhite="1" horizontalDpi="300" verticalDpi="300" orientation="portrait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S</dc:creator>
  <cp:keywords/>
  <dc:description/>
  <cp:lastModifiedBy>Charles Schruefer</cp:lastModifiedBy>
  <cp:lastPrinted>2005-12-12T10:57:45Z</cp:lastPrinted>
  <dcterms:created xsi:type="dcterms:W3CDTF">2005-10-17T08:32:45Z</dcterms:created>
  <dcterms:modified xsi:type="dcterms:W3CDTF">2011-02-05T12:20:44Z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